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قائمة الدخل 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Q30" i="1"/>
  <c r="P30"/>
  <c r="O30"/>
  <c r="N30"/>
  <c r="M30"/>
  <c r="L30"/>
  <c r="K30"/>
  <c r="J30"/>
  <c r="I30"/>
  <c r="H30"/>
  <c r="G30"/>
  <c r="F30"/>
  <c r="E30"/>
  <c r="D30"/>
  <c r="C30"/>
  <c r="B30"/>
  <c r="Q12"/>
  <c r="Q14" s="1"/>
  <c r="Q20" s="1"/>
  <c r="P12"/>
  <c r="P14" s="1"/>
  <c r="P20" s="1"/>
  <c r="O12"/>
  <c r="O14" s="1"/>
  <c r="O20" s="1"/>
  <c r="O32" s="1"/>
  <c r="O34" s="1"/>
  <c r="O36" s="1"/>
  <c r="N12"/>
  <c r="N14" s="1"/>
  <c r="N20" s="1"/>
  <c r="N32" s="1"/>
  <c r="N34" s="1"/>
  <c r="N36" s="1"/>
  <c r="M12"/>
  <c r="M14" s="1"/>
  <c r="M20" s="1"/>
  <c r="M32" s="1"/>
  <c r="M34" s="1"/>
  <c r="M36" s="1"/>
  <c r="L12"/>
  <c r="L14" s="1"/>
  <c r="L20" s="1"/>
  <c r="L32" s="1"/>
  <c r="L34" s="1"/>
  <c r="L36" s="1"/>
  <c r="K12"/>
  <c r="K14" s="1"/>
  <c r="K20" s="1"/>
  <c r="K32" s="1"/>
  <c r="K34" s="1"/>
  <c r="K36" s="1"/>
  <c r="J12"/>
  <c r="J14" s="1"/>
  <c r="J20" s="1"/>
  <c r="J32" s="1"/>
  <c r="J34" s="1"/>
  <c r="J36" s="1"/>
  <c r="I12"/>
  <c r="I14" s="1"/>
  <c r="I20" s="1"/>
  <c r="I32" s="1"/>
  <c r="I34" s="1"/>
  <c r="H12"/>
  <c r="H14" s="1"/>
  <c r="H20" s="1"/>
  <c r="H32" s="1"/>
  <c r="H34" s="1"/>
  <c r="G12"/>
  <c r="G14" s="1"/>
  <c r="G20" s="1"/>
  <c r="G32" s="1"/>
  <c r="G34" s="1"/>
  <c r="F12"/>
  <c r="F14" s="1"/>
  <c r="F20" s="1"/>
  <c r="F32" s="1"/>
  <c r="F34" s="1"/>
  <c r="F36" s="1"/>
  <c r="E12"/>
  <c r="E14" s="1"/>
  <c r="E20" s="1"/>
  <c r="E32" s="1"/>
  <c r="E34" s="1"/>
  <c r="E36" s="1"/>
  <c r="D12"/>
  <c r="D14" s="1"/>
  <c r="D20" s="1"/>
  <c r="D32" s="1"/>
  <c r="D34" s="1"/>
  <c r="D36" s="1"/>
  <c r="C12"/>
  <c r="C14" s="1"/>
  <c r="C20" s="1"/>
  <c r="C32" s="1"/>
  <c r="C34" s="1"/>
  <c r="C36" s="1"/>
  <c r="B12"/>
  <c r="Q8"/>
  <c r="P8"/>
  <c r="O8"/>
  <c r="N8"/>
  <c r="M8"/>
  <c r="L8"/>
  <c r="K8"/>
  <c r="J8"/>
  <c r="I8"/>
  <c r="H8"/>
  <c r="G8"/>
  <c r="F8"/>
  <c r="E8"/>
  <c r="D8"/>
  <c r="C8"/>
  <c r="B8"/>
  <c r="B14" s="1"/>
  <c r="B20" s="1"/>
  <c r="B32" s="1"/>
  <c r="B34" s="1"/>
  <c r="Q32" l="1"/>
  <c r="Q34" s="1"/>
  <c r="Q36" s="1"/>
  <c r="P32"/>
  <c r="P34" s="1"/>
  <c r="P36" s="1"/>
</calcChain>
</file>

<file path=xl/sharedStrings.xml><?xml version="1.0" encoding="utf-8"?>
<sst xmlns="http://schemas.openxmlformats.org/spreadsheetml/2006/main" count="76" uniqueCount="58">
  <si>
    <t>بنك سورية والخليج</t>
  </si>
  <si>
    <t xml:space="preserve">قائمة الدخل </t>
  </si>
  <si>
    <t>Statement of Income</t>
  </si>
  <si>
    <t>بعد تطبيق المعيار رقم 9</t>
  </si>
  <si>
    <t>البيان</t>
  </si>
  <si>
    <t>الفوائد الدائنة</t>
  </si>
  <si>
    <t>Interest Income</t>
  </si>
  <si>
    <t xml:space="preserve">الفوائد المدينة </t>
  </si>
  <si>
    <t>Interest Expense</t>
  </si>
  <si>
    <t>صافي الدخل من الفوائد</t>
  </si>
  <si>
    <t>Net Interest Income</t>
  </si>
  <si>
    <t xml:space="preserve">العمولات والرسوم الدائنة </t>
  </si>
  <si>
    <t>Fees and commissions Income</t>
  </si>
  <si>
    <t xml:space="preserve">العمولات والرسوم المدينة </t>
  </si>
  <si>
    <t>Fees and commissions Expense</t>
  </si>
  <si>
    <t xml:space="preserve">صافي الدخل من العمولات والرسوم </t>
  </si>
  <si>
    <t>Net Income from Fees and Commissions</t>
  </si>
  <si>
    <t>صافي الدخل من الفوائد والعمولات والرسوم</t>
  </si>
  <si>
    <t>Net Income from Interest, Fees and Commissions</t>
  </si>
  <si>
    <t xml:space="preserve">صافي الارباح الناتجة عن التعاملات بالعملات الاجنبية </t>
  </si>
  <si>
    <t>Gains from Foreign Currencies</t>
  </si>
  <si>
    <t>أرباح (خسائر) تقييم مركز القطع البنيوي</t>
  </si>
  <si>
    <t>Gains (losses) Resulting from The Evaluation of The Structural Position</t>
  </si>
  <si>
    <t>أرباح موجودات مالية متوفرة للبيع</t>
  </si>
  <si>
    <t>-</t>
  </si>
  <si>
    <t xml:space="preserve">Profits of Financial Assets Available for Sale 
</t>
  </si>
  <si>
    <t>ايرادات تشغيلية أخرى</t>
  </si>
  <si>
    <t>Other Operating Income</t>
  </si>
  <si>
    <t xml:space="preserve">اجمالي الدخل التشغيلي </t>
  </si>
  <si>
    <t>Total  Income</t>
  </si>
  <si>
    <t xml:space="preserve">نفقات الموظفين </t>
  </si>
  <si>
    <t>Employees Expenses</t>
  </si>
  <si>
    <t xml:space="preserve">استهلاكات الموجودات الثابتة </t>
  </si>
  <si>
    <t>Depreciation of Fixed Assets</t>
  </si>
  <si>
    <t>اطفاءات الموجودات غير الملموسة</t>
  </si>
  <si>
    <t>Amortization Intangible Assets</t>
  </si>
  <si>
    <t>استهلاك حق استخدام الأصل</t>
  </si>
  <si>
    <t>ايرادات دعم مالي من الشركة الأم</t>
  </si>
  <si>
    <t>Revenue from financial support of the parent company</t>
  </si>
  <si>
    <t>استرداد (مصروف) مخصص تسهيلات ائتمانية مباشرة</t>
  </si>
  <si>
    <t>Provision for Direct Credit and Facilities (period)</t>
  </si>
  <si>
    <t>استرداد (مصروف) مخصصات متنوعة</t>
  </si>
  <si>
    <t xml:space="preserve">Recovery (expense) of various provisions     </t>
  </si>
  <si>
    <t xml:space="preserve">مصاريف تشغيلية اخرى </t>
  </si>
  <si>
    <t>Other Expenses</t>
  </si>
  <si>
    <t xml:space="preserve">اجمالي المصاريف التشغيلية </t>
  </si>
  <si>
    <t>Total  Expenses</t>
  </si>
  <si>
    <t>الربح / الخسارة قبل الضريبة</t>
  </si>
  <si>
    <t>Net (Loss) Income Before Tax</t>
  </si>
  <si>
    <t xml:space="preserve">ضريبة الدخل / ضريبة ريع رؤوس الأموال </t>
  </si>
  <si>
    <t xml:space="preserve">Income Tax  </t>
  </si>
  <si>
    <t>الربح (خسارة) للسنة</t>
  </si>
  <si>
    <t xml:space="preserve">Net (loss) Income </t>
  </si>
  <si>
    <t>*(ل.س)عائد السهم</t>
  </si>
  <si>
    <t>Earnings Per Share (SP)*</t>
  </si>
  <si>
    <t>تم تعديل عائد السهم للسنوات السابقة بناء على عملية التجزئة التي تمت على سهم الشركة بتاريخ 5/7/2011 لتصبح قيمة السهم 100 ل.س بدلاً من 500 ل.س</t>
  </si>
  <si>
    <t xml:space="preserve">The earnings per share for the previous years have been adjusted based on the stock split on  5/7/2012 </t>
  </si>
  <si>
    <t>where the share value became  of the stock 100 SP instead of the  500 SP</t>
  </si>
</sst>
</file>

<file path=xl/styles.xml><?xml version="1.0" encoding="utf-8"?>
<styleSheet xmlns="http://schemas.openxmlformats.org/spreadsheetml/2006/main">
  <numFmts count="5">
    <numFmt numFmtId="43" formatCode="_-* #,##0.00_-;_-* #,##0.00\-;_-* &quot;-&quot;??_-;_-@_-"/>
    <numFmt numFmtId="164" formatCode="_(* #,##0_);_(* \(#,##0\);_(* &quot;-&quot;_);_(@_)"/>
    <numFmt numFmtId="165" formatCode="_(* #,##0.00_);_(* \(#,##0.00\);_(* &quot;-&quot;_);_(@_)"/>
    <numFmt numFmtId="166" formatCode="_(* #,##0.00_);_(* \(#,##0.00\);_(* &quot;-&quot;??_);_(@_)"/>
    <numFmt numFmtId="167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rgb="FFFF0000"/>
      <name val="Arabic Transparent"/>
      <charset val="178"/>
    </font>
    <font>
      <b/>
      <sz val="14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theme="1"/>
      <name val="Arabic Transparent"/>
      <charset val="178"/>
    </font>
    <font>
      <sz val="14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b/>
      <sz val="13"/>
      <color theme="0"/>
      <name val="Arabic Transparent"/>
      <charset val="178"/>
    </font>
    <font>
      <sz val="12"/>
      <color rgb="FF22222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</cellStyleXfs>
  <cellXfs count="58">
    <xf numFmtId="0" fontId="0" fillId="0" borderId="0" xfId="0"/>
    <xf numFmtId="0" fontId="3" fillId="0" borderId="0" xfId="0" applyFont="1" applyFill="1" applyAlignment="1"/>
    <xf numFmtId="0" fontId="4" fillId="0" borderId="0" xfId="0" applyFont="1" applyBorder="1" applyAlignment="1"/>
    <xf numFmtId="0" fontId="5" fillId="0" borderId="0" xfId="0" applyFont="1"/>
    <xf numFmtId="0" fontId="6" fillId="2" borderId="0" xfId="0" applyFont="1" applyFill="1" applyAlignment="1">
      <alignment horizontal="right" vertical="center"/>
    </xf>
    <xf numFmtId="0" fontId="7" fillId="0" borderId="0" xfId="0" applyFont="1" applyBorder="1" applyAlignment="1"/>
    <xf numFmtId="0" fontId="6" fillId="2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right"/>
    </xf>
    <xf numFmtId="0" fontId="6" fillId="4" borderId="0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0" fontId="6" fillId="4" borderId="2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37" fontId="5" fillId="0" borderId="5" xfId="0" applyNumberFormat="1" applyFont="1" applyBorder="1"/>
    <xf numFmtId="164" fontId="5" fillId="0" borderId="5" xfId="1" applyNumberFormat="1" applyFont="1" applyFill="1" applyBorder="1"/>
    <xf numFmtId="164" fontId="5" fillId="0" borderId="3" xfId="1" applyNumberFormat="1" applyFont="1" applyFill="1" applyBorder="1"/>
    <xf numFmtId="164" fontId="5" fillId="0" borderId="6" xfId="1" applyNumberFormat="1" applyFont="1" applyFill="1" applyBorder="1"/>
    <xf numFmtId="37" fontId="5" fillId="0" borderId="6" xfId="0" applyNumberFormat="1" applyFont="1" applyBorder="1" applyAlignment="1">
      <alignment vertical="center"/>
    </xf>
    <xf numFmtId="164" fontId="9" fillId="0" borderId="6" xfId="1" applyNumberFormat="1" applyFont="1" applyFill="1" applyBorder="1"/>
    <xf numFmtId="164" fontId="9" fillId="0" borderId="3" xfId="1" applyNumberFormat="1" applyFont="1" applyFill="1" applyBorder="1"/>
    <xf numFmtId="164" fontId="10" fillId="4" borderId="3" xfId="1" applyNumberFormat="1" applyFont="1" applyFill="1" applyBorder="1"/>
    <xf numFmtId="164" fontId="10" fillId="4" borderId="6" xfId="1" applyNumberFormat="1" applyFont="1" applyFill="1" applyBorder="1"/>
    <xf numFmtId="37" fontId="5" fillId="0" borderId="3" xfId="0" applyNumberFormat="1" applyFont="1" applyBorder="1"/>
    <xf numFmtId="37" fontId="5" fillId="0" borderId="4" xfId="0" applyNumberFormat="1" applyFont="1" applyBorder="1"/>
    <xf numFmtId="37" fontId="5" fillId="0" borderId="6" xfId="0" applyNumberFormat="1" applyFont="1" applyBorder="1"/>
    <xf numFmtId="164" fontId="9" fillId="0" borderId="7" xfId="1" applyNumberFormat="1" applyFont="1" applyFill="1" applyBorder="1"/>
    <xf numFmtId="164" fontId="5" fillId="0" borderId="3" xfId="1" applyNumberFormat="1" applyFont="1" applyFill="1" applyBorder="1" applyAlignment="1"/>
    <xf numFmtId="164" fontId="10" fillId="4" borderId="8" xfId="1" applyNumberFormat="1" applyFont="1" applyFill="1" applyBorder="1"/>
    <xf numFmtId="164" fontId="7" fillId="0" borderId="3" xfId="1" applyNumberFormat="1" applyFont="1" applyFill="1" applyBorder="1"/>
    <xf numFmtId="164" fontId="7" fillId="0" borderId="4" xfId="1" applyNumberFormat="1" applyFont="1" applyFill="1" applyBorder="1"/>
    <xf numFmtId="164" fontId="10" fillId="4" borderId="9" xfId="1" applyNumberFormat="1" applyFont="1" applyFill="1" applyBorder="1"/>
    <xf numFmtId="164" fontId="10" fillId="4" borderId="10" xfId="1" applyNumberFormat="1" applyFont="1" applyFill="1" applyBorder="1"/>
    <xf numFmtId="164" fontId="5" fillId="0" borderId="4" xfId="1" applyNumberFormat="1" applyFont="1" applyFill="1" applyBorder="1"/>
    <xf numFmtId="164" fontId="5" fillId="0" borderId="3" xfId="1" applyNumberFormat="1" applyFont="1" applyFill="1" applyBorder="1" applyAlignment="1">
      <alignment horizontal="left" wrapText="1"/>
    </xf>
    <xf numFmtId="164" fontId="5" fillId="0" borderId="6" xfId="1" applyNumberFormat="1" applyFont="1" applyFill="1" applyBorder="1" applyAlignment="1">
      <alignment horizontal="right"/>
    </xf>
    <xf numFmtId="164" fontId="9" fillId="0" borderId="3" xfId="1" applyNumberFormat="1" applyFont="1" applyFill="1" applyBorder="1" applyAlignment="1">
      <alignment horizontal="right"/>
    </xf>
    <xf numFmtId="164" fontId="5" fillId="5" borderId="3" xfId="1" applyNumberFormat="1" applyFont="1" applyFill="1" applyBorder="1"/>
    <xf numFmtId="164" fontId="5" fillId="5" borderId="6" xfId="1" applyNumberFormat="1" applyFont="1" applyFill="1" applyBorder="1"/>
    <xf numFmtId="37" fontId="5" fillId="0" borderId="6" xfId="0" applyNumberFormat="1" applyFont="1" applyBorder="1" applyAlignment="1">
      <alignment horizontal="right"/>
    </xf>
    <xf numFmtId="0" fontId="11" fillId="0" borderId="0" xfId="0" applyFont="1" applyAlignment="1"/>
    <xf numFmtId="164" fontId="9" fillId="0" borderId="6" xfId="1" applyNumberFormat="1" applyFont="1" applyFill="1" applyBorder="1" applyAlignment="1">
      <alignment horizontal="right"/>
    </xf>
    <xf numFmtId="37" fontId="7" fillId="0" borderId="3" xfId="0" applyNumberFormat="1" applyFont="1" applyBorder="1"/>
    <xf numFmtId="0" fontId="5" fillId="0" borderId="0" xfId="0" applyFont="1" applyBorder="1"/>
    <xf numFmtId="165" fontId="10" fillId="4" borderId="10" xfId="1" applyNumberFormat="1" applyFont="1" applyFill="1" applyBorder="1" applyAlignment="1">
      <alignment horizontal="right" vertical="center"/>
    </xf>
    <xf numFmtId="2" fontId="10" fillId="4" borderId="10" xfId="1" applyNumberFormat="1" applyFont="1" applyFill="1" applyBorder="1" applyAlignment="1">
      <alignment vertical="center"/>
    </xf>
    <xf numFmtId="166" fontId="10" fillId="4" borderId="10" xfId="1" applyNumberFormat="1" applyFont="1" applyFill="1" applyBorder="1" applyAlignment="1">
      <alignment vertical="center"/>
    </xf>
    <xf numFmtId="165" fontId="10" fillId="4" borderId="10" xfId="1" applyNumberFormat="1" applyFont="1" applyFill="1" applyBorder="1" applyAlignment="1">
      <alignment vertical="center"/>
    </xf>
    <xf numFmtId="165" fontId="10" fillId="4" borderId="10" xfId="1" applyNumberFormat="1" applyFont="1" applyFill="1" applyBorder="1" applyAlignment="1">
      <alignment horizontal="center" vertical="center"/>
    </xf>
    <xf numFmtId="165" fontId="10" fillId="4" borderId="10" xfId="1" applyNumberFormat="1" applyFont="1" applyFill="1" applyBorder="1" applyAlignment="1"/>
    <xf numFmtId="165" fontId="10" fillId="4" borderId="3" xfId="1" applyNumberFormat="1" applyFont="1" applyFill="1" applyBorder="1" applyAlignment="1"/>
    <xf numFmtId="164" fontId="10" fillId="4" borderId="7" xfId="1" applyNumberFormat="1" applyFont="1" applyFill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</cellXfs>
  <cellStyles count="11">
    <cellStyle name="Comma [0]" xfId="1" builtinId="6"/>
    <cellStyle name="Comma 2" xfId="2"/>
    <cellStyle name="Comma 2 2" xfId="3"/>
    <cellStyle name="Comma 2 3" xfId="4"/>
    <cellStyle name="Normal" xfId="0" builtinId="0"/>
    <cellStyle name="Normal 2" xfId="5"/>
    <cellStyle name="Normal 3" xfId="6"/>
    <cellStyle name="Normal 4" xfId="7"/>
    <cellStyle name="Normal 5" xfId="8"/>
    <cellStyle name="Normal 6" xfId="9"/>
    <cellStyle name="Normal 7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.Razan/&#1583;&#1604;&#1610;&#1604;%20&#1575;&#1604;&#1588;&#1585;&#1603;&#1575;&#1578;/SGB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sama/&#1583;&#1604;&#1610;&#1604;%20&#1575;&#1604;&#1588;&#1585;&#1603;&#1575;&#1578;%20&#1605;&#1587;&#1608;&#1583;&#1577;/&#1606;&#1607;&#1575;&#1574;&#1610;/SGB-I-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"/>
      <sheetName val="بيانات التداول"/>
      <sheetName val="تقرير الملكية"/>
      <sheetName val="قيم التداول"/>
      <sheetName val="معلومات عامة"/>
      <sheetName val="قائمة المركز المالي"/>
      <sheetName val="قائمة الدخل "/>
      <sheetName val="تدفقات"/>
      <sheetName val="نسب مالي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8">
          <cell r="C28">
            <v>100000000</v>
          </cell>
          <cell r="D28">
            <v>100000000</v>
          </cell>
          <cell r="E28">
            <v>38501405</v>
          </cell>
          <cell r="F28">
            <v>38501405</v>
          </cell>
          <cell r="J28">
            <v>30000000</v>
          </cell>
          <cell r="K28">
            <v>30000000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تدفقات"/>
      <sheetName val="نسب مالية"/>
    </sheetNames>
    <sheetDataSet>
      <sheetData sheetId="0"/>
      <sheetData sheetId="1">
        <row r="29">
          <cell r="C29">
            <v>30000000</v>
          </cell>
          <cell r="D29">
            <v>30000000</v>
          </cell>
          <cell r="E29">
            <v>30000000</v>
          </cell>
          <cell r="F29">
            <v>30000000</v>
          </cell>
          <cell r="G29">
            <v>30000000</v>
          </cell>
          <cell r="H29">
            <v>30000000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rightToLeft="1" tabSelected="1" zoomScaleNormal="100" workbookViewId="0">
      <selection activeCell="B13" sqref="B13"/>
    </sheetView>
  </sheetViews>
  <sheetFormatPr defaultColWidth="9.140625" defaultRowHeight="16.5"/>
  <cols>
    <col min="1" max="1" width="45" style="47" customWidth="1"/>
    <col min="2" max="2" width="28.140625" style="47" customWidth="1"/>
    <col min="3" max="3" width="22" style="47" customWidth="1"/>
    <col min="4" max="4" width="24.7109375" style="47" customWidth="1"/>
    <col min="5" max="5" width="23.140625" style="47" customWidth="1"/>
    <col min="6" max="7" width="19.140625" style="47" bestFit="1" customWidth="1"/>
    <col min="8" max="12" width="19.140625" style="47" customWidth="1"/>
    <col min="13" max="13" width="17.28515625" style="3" customWidth="1"/>
    <col min="14" max="17" width="17" style="3" customWidth="1"/>
    <col min="18" max="18" width="77.5703125" style="3" customWidth="1"/>
    <col min="19" max="19" width="42.28515625" style="3" customWidth="1"/>
    <col min="20" max="16384" width="9.140625" style="3"/>
  </cols>
  <sheetData>
    <row r="1" spans="1:18" ht="18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8" ht="18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2"/>
      <c r="N2" s="2"/>
      <c r="O2" s="2"/>
      <c r="P2" s="2"/>
      <c r="Q2" s="2"/>
      <c r="R2" s="6" t="s">
        <v>2</v>
      </c>
    </row>
    <row r="3" spans="1:18" ht="18">
      <c r="A3" s="7"/>
      <c r="B3" s="8" t="s">
        <v>3</v>
      </c>
      <c r="C3" s="8"/>
      <c r="D3" s="8"/>
      <c r="E3" s="8"/>
      <c r="F3" s="7"/>
      <c r="G3" s="7"/>
      <c r="H3" s="7"/>
      <c r="I3" s="7"/>
      <c r="J3" s="2"/>
      <c r="K3" s="2"/>
      <c r="L3" s="2"/>
    </row>
    <row r="4" spans="1:18" s="14" customFormat="1" ht="18">
      <c r="A4" s="9" t="s">
        <v>4</v>
      </c>
      <c r="B4" s="9">
        <v>2021</v>
      </c>
      <c r="C4" s="10">
        <v>2020</v>
      </c>
      <c r="D4" s="10">
        <v>2019</v>
      </c>
      <c r="E4" s="10">
        <v>2018</v>
      </c>
      <c r="F4" s="10">
        <v>2018</v>
      </c>
      <c r="G4" s="10">
        <v>2017</v>
      </c>
      <c r="H4" s="10">
        <v>2016</v>
      </c>
      <c r="I4" s="10">
        <v>2015</v>
      </c>
      <c r="J4" s="10">
        <v>2014</v>
      </c>
      <c r="K4" s="10">
        <v>2013</v>
      </c>
      <c r="L4" s="10">
        <v>2012</v>
      </c>
      <c r="M4" s="11">
        <v>2011</v>
      </c>
      <c r="N4" s="12">
        <v>2010</v>
      </c>
      <c r="O4" s="12">
        <v>2009</v>
      </c>
      <c r="P4" s="12">
        <v>2008</v>
      </c>
      <c r="Q4" s="12">
        <v>2007</v>
      </c>
      <c r="R4" s="13" t="s">
        <v>2</v>
      </c>
    </row>
    <row r="5" spans="1:18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  <c r="M5" s="18"/>
      <c r="N5" s="19"/>
      <c r="O5" s="19"/>
      <c r="P5" s="19"/>
      <c r="Q5" s="19"/>
      <c r="R5" s="19"/>
    </row>
    <row r="6" spans="1:18">
      <c r="A6" s="20" t="s">
        <v>5</v>
      </c>
      <c r="B6" s="21">
        <v>39763294443</v>
      </c>
      <c r="C6" s="21">
        <v>3700421788</v>
      </c>
      <c r="D6" s="21">
        <v>1276211653</v>
      </c>
      <c r="E6" s="21">
        <v>998641205</v>
      </c>
      <c r="F6" s="21">
        <v>998641205</v>
      </c>
      <c r="G6" s="21">
        <v>1067344762.61177</v>
      </c>
      <c r="H6" s="21">
        <v>1081656470</v>
      </c>
      <c r="I6" s="21">
        <v>662616210</v>
      </c>
      <c r="J6" s="21">
        <v>737696440</v>
      </c>
      <c r="K6" s="21">
        <v>1300705264</v>
      </c>
      <c r="L6" s="22">
        <v>1480855875</v>
      </c>
      <c r="M6" s="22">
        <v>1059526321</v>
      </c>
      <c r="N6" s="20">
        <v>613138171</v>
      </c>
      <c r="O6" s="20">
        <v>497672125</v>
      </c>
      <c r="P6" s="20">
        <v>225102688</v>
      </c>
      <c r="Q6" s="20">
        <v>71498005</v>
      </c>
      <c r="R6" s="20" t="s">
        <v>6</v>
      </c>
    </row>
    <row r="7" spans="1:18" ht="18.75">
      <c r="A7" s="20" t="s">
        <v>7</v>
      </c>
      <c r="B7" s="23">
        <v>-10095200093</v>
      </c>
      <c r="C7" s="23">
        <v>-1459498190</v>
      </c>
      <c r="D7" s="23">
        <v>-1130486276</v>
      </c>
      <c r="E7" s="23">
        <v>-1382786955</v>
      </c>
      <c r="F7" s="23">
        <v>-1382786955</v>
      </c>
      <c r="G7" s="23">
        <v>-1342921871</v>
      </c>
      <c r="H7" s="23">
        <v>-982067027</v>
      </c>
      <c r="I7" s="23">
        <v>-1013319177</v>
      </c>
      <c r="J7" s="23">
        <v>-1029102398</v>
      </c>
      <c r="K7" s="23">
        <v>-842472774</v>
      </c>
      <c r="L7" s="23">
        <v>-901096926</v>
      </c>
      <c r="M7" s="23">
        <v>-692299234</v>
      </c>
      <c r="N7" s="24">
        <v>-468634083</v>
      </c>
      <c r="O7" s="24">
        <v>-347853189</v>
      </c>
      <c r="P7" s="24">
        <v>-111848804</v>
      </c>
      <c r="Q7" s="24">
        <v>-26028651</v>
      </c>
      <c r="R7" s="20" t="s">
        <v>8</v>
      </c>
    </row>
    <row r="8" spans="1:18">
      <c r="A8" s="25" t="s">
        <v>9</v>
      </c>
      <c r="B8" s="26">
        <f>SUM(B6:B7)</f>
        <v>29668094350</v>
      </c>
      <c r="C8" s="26">
        <f t="shared" ref="C8:Q8" si="0">SUM(C6:C7)</f>
        <v>2240923598</v>
      </c>
      <c r="D8" s="26">
        <f t="shared" si="0"/>
        <v>145725377</v>
      </c>
      <c r="E8" s="26">
        <f t="shared" si="0"/>
        <v>-384145750</v>
      </c>
      <c r="F8" s="26">
        <f t="shared" si="0"/>
        <v>-384145750</v>
      </c>
      <c r="G8" s="26">
        <f t="shared" si="0"/>
        <v>-275577108.38822997</v>
      </c>
      <c r="H8" s="26">
        <f t="shared" si="0"/>
        <v>99589443</v>
      </c>
      <c r="I8" s="26">
        <f t="shared" si="0"/>
        <v>-350702967</v>
      </c>
      <c r="J8" s="26">
        <f t="shared" si="0"/>
        <v>-291405958</v>
      </c>
      <c r="K8" s="26">
        <f t="shared" si="0"/>
        <v>458232490</v>
      </c>
      <c r="L8" s="26">
        <f t="shared" si="0"/>
        <v>579758949</v>
      </c>
      <c r="M8" s="26">
        <f t="shared" si="0"/>
        <v>367227087</v>
      </c>
      <c r="N8" s="25">
        <f t="shared" si="0"/>
        <v>144504088</v>
      </c>
      <c r="O8" s="25">
        <f t="shared" si="0"/>
        <v>149818936</v>
      </c>
      <c r="P8" s="25">
        <f t="shared" si="0"/>
        <v>113253884</v>
      </c>
      <c r="Q8" s="25">
        <f t="shared" si="0"/>
        <v>45469354</v>
      </c>
      <c r="R8" s="25" t="s">
        <v>10</v>
      </c>
    </row>
    <row r="9" spans="1:18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17"/>
      <c r="M9" s="18"/>
      <c r="N9" s="19"/>
      <c r="O9" s="19"/>
      <c r="P9" s="19"/>
      <c r="Q9" s="19"/>
      <c r="R9" s="15"/>
    </row>
    <row r="10" spans="1:18">
      <c r="A10" s="20" t="s">
        <v>11</v>
      </c>
      <c r="B10" s="21">
        <v>9240090271</v>
      </c>
      <c r="C10" s="21">
        <v>1670354838</v>
      </c>
      <c r="D10" s="21">
        <v>312575360</v>
      </c>
      <c r="E10" s="21">
        <v>181470874</v>
      </c>
      <c r="F10" s="21">
        <v>181470874</v>
      </c>
      <c r="G10" s="21">
        <v>100742160</v>
      </c>
      <c r="H10" s="21">
        <v>105091376</v>
      </c>
      <c r="I10" s="21">
        <v>134108109</v>
      </c>
      <c r="J10" s="21">
        <v>124655331</v>
      </c>
      <c r="K10" s="21">
        <v>325662317</v>
      </c>
      <c r="L10" s="22">
        <v>140243271</v>
      </c>
      <c r="M10" s="29">
        <v>78893521</v>
      </c>
      <c r="N10" s="20">
        <v>63476577</v>
      </c>
      <c r="O10" s="20">
        <v>72434588</v>
      </c>
      <c r="P10" s="20">
        <v>34517922</v>
      </c>
      <c r="Q10" s="20">
        <v>1776984</v>
      </c>
      <c r="R10" s="20" t="s">
        <v>12</v>
      </c>
    </row>
    <row r="11" spans="1:18" ht="18.75">
      <c r="A11" s="20" t="s">
        <v>13</v>
      </c>
      <c r="B11" s="30">
        <v>-1213671137</v>
      </c>
      <c r="C11" s="23">
        <v>-91675694</v>
      </c>
      <c r="D11" s="23">
        <v>-45144043</v>
      </c>
      <c r="E11" s="23">
        <v>-102530642</v>
      </c>
      <c r="F11" s="23">
        <v>-102530642</v>
      </c>
      <c r="G11" s="23">
        <v>-34213777.140000001</v>
      </c>
      <c r="H11" s="23">
        <v>-23022596</v>
      </c>
      <c r="I11" s="23">
        <v>-9787640</v>
      </c>
      <c r="J11" s="23">
        <v>-6443955</v>
      </c>
      <c r="K11" s="23">
        <v>-24659547</v>
      </c>
      <c r="L11" s="23">
        <v>-19889618</v>
      </c>
      <c r="M11" s="23">
        <v>-4813208</v>
      </c>
      <c r="N11" s="24">
        <v>-4897994</v>
      </c>
      <c r="O11" s="24">
        <v>-2840007</v>
      </c>
      <c r="P11" s="24">
        <v>-1709517</v>
      </c>
      <c r="Q11" s="24">
        <v>-529047</v>
      </c>
      <c r="R11" s="31" t="s">
        <v>14</v>
      </c>
    </row>
    <row r="12" spans="1:18">
      <c r="A12" s="25" t="s">
        <v>15</v>
      </c>
      <c r="B12" s="32">
        <f>SUM(B10:B11)</f>
        <v>8026419134</v>
      </c>
      <c r="C12" s="26">
        <f t="shared" ref="C12:Q12" si="1">SUM(C10:C11)</f>
        <v>1578679144</v>
      </c>
      <c r="D12" s="26">
        <f t="shared" si="1"/>
        <v>267431317</v>
      </c>
      <c r="E12" s="26">
        <f t="shared" si="1"/>
        <v>78940232</v>
      </c>
      <c r="F12" s="26">
        <f t="shared" si="1"/>
        <v>78940232</v>
      </c>
      <c r="G12" s="26">
        <f t="shared" si="1"/>
        <v>66528382.859999999</v>
      </c>
      <c r="H12" s="26">
        <f t="shared" si="1"/>
        <v>82068780</v>
      </c>
      <c r="I12" s="26">
        <f t="shared" si="1"/>
        <v>124320469</v>
      </c>
      <c r="J12" s="26">
        <f t="shared" si="1"/>
        <v>118211376</v>
      </c>
      <c r="K12" s="26">
        <f t="shared" si="1"/>
        <v>301002770</v>
      </c>
      <c r="L12" s="26">
        <f t="shared" si="1"/>
        <v>120353653</v>
      </c>
      <c r="M12" s="26">
        <f t="shared" si="1"/>
        <v>74080313</v>
      </c>
      <c r="N12" s="25">
        <f t="shared" si="1"/>
        <v>58578583</v>
      </c>
      <c r="O12" s="25">
        <f t="shared" si="1"/>
        <v>69594581</v>
      </c>
      <c r="P12" s="25">
        <f t="shared" si="1"/>
        <v>32808405</v>
      </c>
      <c r="Q12" s="25">
        <f t="shared" si="1"/>
        <v>1247937</v>
      </c>
      <c r="R12" s="25" t="s">
        <v>16</v>
      </c>
    </row>
    <row r="13" spans="1:18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17"/>
      <c r="M13" s="18"/>
      <c r="N13" s="19"/>
      <c r="O13" s="19"/>
      <c r="P13" s="19"/>
      <c r="Q13" s="19"/>
      <c r="R13" s="20"/>
    </row>
    <row r="14" spans="1:18">
      <c r="A14" s="25" t="s">
        <v>17</v>
      </c>
      <c r="B14" s="35">
        <f>B8+B12</f>
        <v>37694513484</v>
      </c>
      <c r="C14" s="35">
        <f>SUM(C12,C8)</f>
        <v>3819602742</v>
      </c>
      <c r="D14" s="35">
        <f>SUM(D12,D8)</f>
        <v>413156694</v>
      </c>
      <c r="E14" s="35">
        <f t="shared" ref="E14:Q14" si="2">SUM(E12,E8)</f>
        <v>-305205518</v>
      </c>
      <c r="F14" s="35">
        <f t="shared" si="2"/>
        <v>-305205518</v>
      </c>
      <c r="G14" s="35">
        <f t="shared" si="2"/>
        <v>-209048725.52822995</v>
      </c>
      <c r="H14" s="35">
        <f t="shared" si="2"/>
        <v>181658223</v>
      </c>
      <c r="I14" s="35">
        <f t="shared" si="2"/>
        <v>-226382498</v>
      </c>
      <c r="J14" s="35">
        <f t="shared" si="2"/>
        <v>-173194582</v>
      </c>
      <c r="K14" s="35">
        <f t="shared" si="2"/>
        <v>759235260</v>
      </c>
      <c r="L14" s="35">
        <f t="shared" si="2"/>
        <v>700112602</v>
      </c>
      <c r="M14" s="35">
        <f t="shared" si="2"/>
        <v>441307400</v>
      </c>
      <c r="N14" s="36">
        <f t="shared" si="2"/>
        <v>203082671</v>
      </c>
      <c r="O14" s="36">
        <f t="shared" si="2"/>
        <v>219413517</v>
      </c>
      <c r="P14" s="36">
        <f t="shared" si="2"/>
        <v>146062289</v>
      </c>
      <c r="Q14" s="36">
        <f t="shared" si="2"/>
        <v>46717291</v>
      </c>
      <c r="R14" s="25" t="s">
        <v>18</v>
      </c>
    </row>
    <row r="15" spans="1:18">
      <c r="A15" s="20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17"/>
      <c r="M15" s="18"/>
      <c r="N15" s="19"/>
      <c r="O15" s="19"/>
      <c r="P15" s="19"/>
      <c r="Q15" s="19"/>
      <c r="R15" s="20"/>
    </row>
    <row r="16" spans="1:18">
      <c r="A16" s="20" t="s">
        <v>19</v>
      </c>
      <c r="B16" s="21">
        <v>5077136415</v>
      </c>
      <c r="C16" s="21">
        <v>472463103</v>
      </c>
      <c r="D16" s="21">
        <v>32967425</v>
      </c>
      <c r="E16" s="21">
        <v>222954914</v>
      </c>
      <c r="F16" s="21">
        <v>222954914</v>
      </c>
      <c r="G16" s="21">
        <v>-66441000.437599398</v>
      </c>
      <c r="H16" s="21">
        <v>-81967920</v>
      </c>
      <c r="I16" s="21">
        <v>177299586</v>
      </c>
      <c r="J16" s="21">
        <v>-93888003</v>
      </c>
      <c r="K16" s="21">
        <v>128783106</v>
      </c>
      <c r="L16" s="22">
        <v>19122595</v>
      </c>
      <c r="M16" s="29">
        <v>113466727</v>
      </c>
      <c r="N16" s="20">
        <v>12984410</v>
      </c>
      <c r="O16" s="20">
        <v>27370252</v>
      </c>
      <c r="P16" s="20">
        <v>-4653069</v>
      </c>
      <c r="Q16" s="20">
        <v>140948</v>
      </c>
      <c r="R16" s="20" t="s">
        <v>20</v>
      </c>
    </row>
    <row r="17" spans="1:19">
      <c r="A17" s="20" t="s">
        <v>21</v>
      </c>
      <c r="B17" s="21">
        <v>47625526524</v>
      </c>
      <c r="C17" s="21">
        <v>31093102944</v>
      </c>
      <c r="D17" s="21">
        <v>1377080</v>
      </c>
      <c r="E17" s="21">
        <v>0</v>
      </c>
      <c r="F17" s="21">
        <v>0</v>
      </c>
      <c r="G17" s="21">
        <v>-2394363834.8299999</v>
      </c>
      <c r="H17" s="21">
        <v>4156994107</v>
      </c>
      <c r="I17" s="21">
        <v>2957419049</v>
      </c>
      <c r="J17" s="21">
        <v>1152822206</v>
      </c>
      <c r="K17" s="21">
        <v>1399689184</v>
      </c>
      <c r="L17" s="22">
        <v>459011670</v>
      </c>
      <c r="M17" s="29">
        <v>198252179</v>
      </c>
      <c r="N17" s="20">
        <v>30449824</v>
      </c>
      <c r="O17" s="20">
        <v>-17263486</v>
      </c>
      <c r="P17" s="20">
        <v>-116659596</v>
      </c>
      <c r="Q17" s="20">
        <v>-81414997</v>
      </c>
      <c r="R17" s="38" t="s">
        <v>22</v>
      </c>
    </row>
    <row r="18" spans="1:19">
      <c r="A18" s="20" t="s">
        <v>23</v>
      </c>
      <c r="B18" s="21" t="s">
        <v>24</v>
      </c>
      <c r="C18" s="21">
        <v>0</v>
      </c>
      <c r="D18" s="21"/>
      <c r="E18" s="21"/>
      <c r="F18" s="39" t="s">
        <v>24</v>
      </c>
      <c r="G18" s="39" t="s">
        <v>24</v>
      </c>
      <c r="H18" s="39" t="s">
        <v>24</v>
      </c>
      <c r="I18" s="39" t="s">
        <v>24</v>
      </c>
      <c r="J18" s="21">
        <v>12606880</v>
      </c>
      <c r="K18" s="21">
        <v>11342721</v>
      </c>
      <c r="L18" s="22">
        <v>5190800</v>
      </c>
      <c r="M18" s="29">
        <v>3598980</v>
      </c>
      <c r="N18" s="20">
        <v>3522600</v>
      </c>
      <c r="O18" s="20">
        <v>1498958</v>
      </c>
      <c r="P18" s="20">
        <v>0</v>
      </c>
      <c r="Q18" s="20">
        <v>0</v>
      </c>
      <c r="R18" s="38" t="s">
        <v>25</v>
      </c>
    </row>
    <row r="19" spans="1:19" ht="18.75">
      <c r="A19" s="20" t="s">
        <v>26</v>
      </c>
      <c r="B19" s="30">
        <v>36856557</v>
      </c>
      <c r="C19" s="23">
        <v>18001095</v>
      </c>
      <c r="D19" s="23">
        <v>230086488</v>
      </c>
      <c r="E19" s="23">
        <v>84719833</v>
      </c>
      <c r="F19" s="40">
        <v>84719833</v>
      </c>
      <c r="G19" s="40">
        <v>15675725.060000001</v>
      </c>
      <c r="H19" s="40">
        <v>114624</v>
      </c>
      <c r="I19" s="40">
        <v>5744290</v>
      </c>
      <c r="J19" s="40">
        <v>891057</v>
      </c>
      <c r="K19" s="40" t="s">
        <v>24</v>
      </c>
      <c r="L19" s="40" t="s">
        <v>24</v>
      </c>
      <c r="M19" s="23">
        <v>751317</v>
      </c>
      <c r="N19" s="24">
        <v>0</v>
      </c>
      <c r="O19" s="24">
        <v>283174</v>
      </c>
      <c r="P19" s="24">
        <v>207503</v>
      </c>
      <c r="Q19" s="24">
        <v>580479</v>
      </c>
      <c r="R19" s="20" t="s">
        <v>27</v>
      </c>
    </row>
    <row r="20" spans="1:19">
      <c r="A20" s="25" t="s">
        <v>28</v>
      </c>
      <c r="B20" s="32">
        <f>SUM(B14:B19)</f>
        <v>90434032980</v>
      </c>
      <c r="C20" s="26">
        <f>SUM(C14:C19)</f>
        <v>35403169884</v>
      </c>
      <c r="D20" s="26">
        <f t="shared" ref="D20:N20" si="3">SUM(D14:D19)</f>
        <v>677587687</v>
      </c>
      <c r="E20" s="26">
        <f t="shared" si="3"/>
        <v>2469229</v>
      </c>
      <c r="F20" s="26">
        <f t="shared" si="3"/>
        <v>2469229</v>
      </c>
      <c r="G20" s="26">
        <f t="shared" si="3"/>
        <v>-2654177835.7358294</v>
      </c>
      <c r="H20" s="26">
        <f t="shared" si="3"/>
        <v>4256799034</v>
      </c>
      <c r="I20" s="26">
        <f t="shared" si="3"/>
        <v>2914080427</v>
      </c>
      <c r="J20" s="26">
        <f t="shared" si="3"/>
        <v>899237558</v>
      </c>
      <c r="K20" s="26">
        <f t="shared" si="3"/>
        <v>2299050271</v>
      </c>
      <c r="L20" s="26">
        <f t="shared" si="3"/>
        <v>1183437667</v>
      </c>
      <c r="M20" s="26">
        <f t="shared" si="3"/>
        <v>757376603</v>
      </c>
      <c r="N20" s="25">
        <f t="shared" si="3"/>
        <v>250039505</v>
      </c>
      <c r="O20" s="25">
        <f>SUM(O16:O19,O14)</f>
        <v>231302415</v>
      </c>
      <c r="P20" s="25">
        <f>SUM(P16:P19,P14)</f>
        <v>24957127</v>
      </c>
      <c r="Q20" s="25">
        <f>SUM(Q19,Q14,Q16:Q18)</f>
        <v>-33976279</v>
      </c>
      <c r="R20" s="25" t="s">
        <v>29</v>
      </c>
    </row>
    <row r="21" spans="1:19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9">
      <c r="A22" s="20" t="s">
        <v>30</v>
      </c>
      <c r="B22" s="21">
        <v>-4803071895</v>
      </c>
      <c r="C22" s="21">
        <v>-1234798745</v>
      </c>
      <c r="D22" s="21">
        <v>-765883887</v>
      </c>
      <c r="E22" s="21">
        <v>-653313866</v>
      </c>
      <c r="F22" s="21">
        <v>-653313866</v>
      </c>
      <c r="G22" s="21">
        <v>-684050988</v>
      </c>
      <c r="H22" s="21">
        <v>-487511161</v>
      </c>
      <c r="I22" s="21">
        <v>-427447889</v>
      </c>
      <c r="J22" s="21">
        <v>-342994706</v>
      </c>
      <c r="K22" s="21">
        <v>-270627023</v>
      </c>
      <c r="L22" s="21">
        <v>-200375777</v>
      </c>
      <c r="M22" s="21">
        <v>-185555264</v>
      </c>
      <c r="N22" s="20">
        <v>-180554399</v>
      </c>
      <c r="O22" s="20">
        <v>-121788504</v>
      </c>
      <c r="P22" s="20">
        <v>-70699707</v>
      </c>
      <c r="Q22" s="20">
        <v>-30802029</v>
      </c>
      <c r="R22" s="20" t="s">
        <v>31</v>
      </c>
    </row>
    <row r="23" spans="1:19">
      <c r="A23" s="20" t="s">
        <v>32</v>
      </c>
      <c r="B23" s="21">
        <v>-319543100</v>
      </c>
      <c r="C23" s="21">
        <v>-84392963</v>
      </c>
      <c r="D23" s="21">
        <v>-77772017</v>
      </c>
      <c r="E23" s="21">
        <v>-68139267</v>
      </c>
      <c r="F23" s="21">
        <v>-68139267</v>
      </c>
      <c r="G23" s="21">
        <v>-68721042</v>
      </c>
      <c r="H23" s="21">
        <v>-65856642</v>
      </c>
      <c r="I23" s="21">
        <v>-59780933</v>
      </c>
      <c r="J23" s="21">
        <v>-64576062</v>
      </c>
      <c r="K23" s="21">
        <v>-74173742</v>
      </c>
      <c r="L23" s="21">
        <v>-79413034</v>
      </c>
      <c r="M23" s="21">
        <v>-81619296</v>
      </c>
      <c r="N23" s="20">
        <v>-73541630</v>
      </c>
      <c r="O23" s="20">
        <v>-50469476</v>
      </c>
      <c r="P23" s="20">
        <v>-24930684</v>
      </c>
      <c r="Q23" s="20">
        <v>-8472920</v>
      </c>
      <c r="R23" s="20" t="s">
        <v>33</v>
      </c>
    </row>
    <row r="24" spans="1:19">
      <c r="A24" s="20" t="s">
        <v>34</v>
      </c>
      <c r="B24" s="21">
        <v>-30375474</v>
      </c>
      <c r="C24" s="21">
        <v>-6744964</v>
      </c>
      <c r="D24" s="21">
        <v>-5999861</v>
      </c>
      <c r="E24" s="21">
        <v>-6336618</v>
      </c>
      <c r="F24" s="21">
        <v>-6336618</v>
      </c>
      <c r="G24" s="21">
        <v>-3087943.78</v>
      </c>
      <c r="H24" s="21">
        <v>-2384786</v>
      </c>
      <c r="I24" s="21">
        <v>-3281159</v>
      </c>
      <c r="J24" s="21">
        <v>-5165532</v>
      </c>
      <c r="K24" s="21">
        <v>-5804238</v>
      </c>
      <c r="L24" s="21">
        <v>-8711252</v>
      </c>
      <c r="M24" s="21">
        <v>-13104394</v>
      </c>
      <c r="N24" s="20">
        <v>-10952869</v>
      </c>
      <c r="O24" s="20">
        <v>-8810220</v>
      </c>
      <c r="P24" s="20">
        <v>-8026279</v>
      </c>
      <c r="Q24" s="20">
        <v>-3745890</v>
      </c>
      <c r="R24" s="20" t="s">
        <v>35</v>
      </c>
    </row>
    <row r="25" spans="1:19">
      <c r="A25" s="20" t="s">
        <v>36</v>
      </c>
      <c r="B25" s="21">
        <v>-195031594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0"/>
      <c r="O25" s="20"/>
      <c r="P25" s="20"/>
      <c r="Q25" s="20"/>
      <c r="R25" s="20"/>
    </row>
    <row r="26" spans="1:19">
      <c r="A26" s="41" t="s">
        <v>37</v>
      </c>
      <c r="B26" s="42" t="s">
        <v>24</v>
      </c>
      <c r="C26" s="42">
        <v>0</v>
      </c>
      <c r="D26" s="42"/>
      <c r="E26" s="42"/>
      <c r="F26" s="39" t="s">
        <v>24</v>
      </c>
      <c r="G26" s="39" t="s">
        <v>24</v>
      </c>
      <c r="H26" s="39" t="s">
        <v>24</v>
      </c>
      <c r="I26" s="39" t="s">
        <v>24</v>
      </c>
      <c r="J26" s="39" t="s">
        <v>24</v>
      </c>
      <c r="K26" s="39" t="s">
        <v>24</v>
      </c>
      <c r="L26" s="43" t="s">
        <v>24</v>
      </c>
      <c r="M26" s="43" t="s">
        <v>24</v>
      </c>
      <c r="N26" s="20">
        <v>0</v>
      </c>
      <c r="O26" s="20">
        <v>114125000</v>
      </c>
      <c r="P26" s="20">
        <v>0</v>
      </c>
      <c r="Q26" s="20">
        <v>0</v>
      </c>
      <c r="R26" s="41" t="s">
        <v>38</v>
      </c>
    </row>
    <row r="27" spans="1:19">
      <c r="A27" s="20" t="s">
        <v>39</v>
      </c>
      <c r="B27" s="21">
        <v>-2943082207</v>
      </c>
      <c r="C27" s="21">
        <v>-1238006991</v>
      </c>
      <c r="D27" s="21">
        <v>319787400</v>
      </c>
      <c r="E27" s="21">
        <v>400020189</v>
      </c>
      <c r="F27" s="39">
        <v>614981469</v>
      </c>
      <c r="G27" s="21">
        <v>2359779321</v>
      </c>
      <c r="H27" s="21">
        <v>-2092792519</v>
      </c>
      <c r="I27" s="21">
        <v>-789393760</v>
      </c>
      <c r="J27" s="21">
        <v>-885255901</v>
      </c>
      <c r="K27" s="21">
        <v>-2433583450</v>
      </c>
      <c r="L27" s="21">
        <v>-1051423557</v>
      </c>
      <c r="M27" s="21">
        <v>-35631639</v>
      </c>
      <c r="N27" s="20">
        <v>-84649841</v>
      </c>
      <c r="O27" s="20">
        <v>-27808393</v>
      </c>
      <c r="P27" s="20">
        <v>0</v>
      </c>
      <c r="Q27" s="20">
        <v>0</v>
      </c>
      <c r="R27" s="20" t="s">
        <v>40</v>
      </c>
    </row>
    <row r="28" spans="1:19">
      <c r="A28" s="41" t="s">
        <v>41</v>
      </c>
      <c r="B28" s="42">
        <v>-1418271796</v>
      </c>
      <c r="C28" s="42">
        <v>-34468666</v>
      </c>
      <c r="D28" s="42">
        <v>-44591478</v>
      </c>
      <c r="E28" s="42">
        <v>21631</v>
      </c>
      <c r="F28" s="21">
        <v>21631</v>
      </c>
      <c r="G28" s="21">
        <v>6136</v>
      </c>
      <c r="H28" s="21">
        <v>-4746658</v>
      </c>
      <c r="I28" s="21">
        <v>-31667612</v>
      </c>
      <c r="J28" s="21">
        <v>2545118</v>
      </c>
      <c r="K28" s="21">
        <v>-40933219</v>
      </c>
      <c r="L28" s="21">
        <v>-2552004</v>
      </c>
      <c r="M28" s="29">
        <v>451146</v>
      </c>
      <c r="N28" s="20">
        <v>2362266</v>
      </c>
      <c r="O28" s="20">
        <v>-2134408</v>
      </c>
      <c r="P28" s="20">
        <v>-1774407</v>
      </c>
      <c r="Q28" s="20">
        <v>0</v>
      </c>
      <c r="R28" s="41" t="s">
        <v>42</v>
      </c>
      <c r="S28" s="44"/>
    </row>
    <row r="29" spans="1:19" ht="18.75">
      <c r="A29" s="20" t="s">
        <v>43</v>
      </c>
      <c r="B29" s="23">
        <v>-5160181651</v>
      </c>
      <c r="C29" s="23">
        <v>-909877887</v>
      </c>
      <c r="D29" s="23">
        <v>-622453670</v>
      </c>
      <c r="E29" s="23">
        <v>-553366346</v>
      </c>
      <c r="F29" s="23">
        <v>-553366346</v>
      </c>
      <c r="G29" s="23">
        <v>-1092946137</v>
      </c>
      <c r="H29" s="23">
        <v>-707433864</v>
      </c>
      <c r="I29" s="23">
        <v>-494602567</v>
      </c>
      <c r="J29" s="23">
        <v>-444815436</v>
      </c>
      <c r="K29" s="23">
        <v>-410041554</v>
      </c>
      <c r="L29" s="23">
        <v>-222686063</v>
      </c>
      <c r="M29" s="23">
        <v>-150766115</v>
      </c>
      <c r="N29" s="24">
        <v>-154264818</v>
      </c>
      <c r="O29" s="24">
        <v>-115695177</v>
      </c>
      <c r="P29" s="24">
        <v>-91459842</v>
      </c>
      <c r="Q29" s="24">
        <v>-66973673</v>
      </c>
      <c r="R29" s="20" t="s">
        <v>44</v>
      </c>
    </row>
    <row r="30" spans="1:19">
      <c r="A30" s="26" t="s">
        <v>45</v>
      </c>
      <c r="B30" s="26">
        <f>SUM(B22:B29)</f>
        <v>-14869557717</v>
      </c>
      <c r="C30" s="26">
        <f>SUM(C22:C29)</f>
        <v>-3508290216</v>
      </c>
      <c r="D30" s="26">
        <f t="shared" ref="D30:Q30" si="4">SUM(D22:D29)</f>
        <v>-1196913513</v>
      </c>
      <c r="E30" s="26">
        <f t="shared" si="4"/>
        <v>-881114277</v>
      </c>
      <c r="F30" s="26">
        <f t="shared" si="4"/>
        <v>-666152997</v>
      </c>
      <c r="G30" s="26">
        <f t="shared" si="4"/>
        <v>510979346.22000003</v>
      </c>
      <c r="H30" s="26">
        <f t="shared" si="4"/>
        <v>-3360725630</v>
      </c>
      <c r="I30" s="26">
        <f t="shared" si="4"/>
        <v>-1806173920</v>
      </c>
      <c r="J30" s="26">
        <f t="shared" si="4"/>
        <v>-1740262519</v>
      </c>
      <c r="K30" s="26">
        <f t="shared" si="4"/>
        <v>-3235163226</v>
      </c>
      <c r="L30" s="26">
        <f t="shared" si="4"/>
        <v>-1565161687</v>
      </c>
      <c r="M30" s="26">
        <f t="shared" si="4"/>
        <v>-466225562</v>
      </c>
      <c r="N30" s="25">
        <f t="shared" si="4"/>
        <v>-501601291</v>
      </c>
      <c r="O30" s="25">
        <f t="shared" si="4"/>
        <v>-212581178</v>
      </c>
      <c r="P30" s="25">
        <f t="shared" si="4"/>
        <v>-196890919</v>
      </c>
      <c r="Q30" s="25">
        <f t="shared" si="4"/>
        <v>-109994512</v>
      </c>
      <c r="R30" s="25" t="s">
        <v>46</v>
      </c>
    </row>
    <row r="31" spans="1:19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9">
      <c r="A32" s="26" t="s">
        <v>47</v>
      </c>
      <c r="B32" s="26">
        <f>B20+B30</f>
        <v>75564475263</v>
      </c>
      <c r="C32" s="26">
        <f>C20+C30</f>
        <v>31894879668</v>
      </c>
      <c r="D32" s="26">
        <f t="shared" ref="D32:O32" si="5">D20+D30</f>
        <v>-519325826</v>
      </c>
      <c r="E32" s="26">
        <f t="shared" si="5"/>
        <v>-878645048</v>
      </c>
      <c r="F32" s="26">
        <f t="shared" si="5"/>
        <v>-663683768</v>
      </c>
      <c r="G32" s="26">
        <f t="shared" si="5"/>
        <v>-2143198489.5158293</v>
      </c>
      <c r="H32" s="26">
        <f t="shared" si="5"/>
        <v>896073404</v>
      </c>
      <c r="I32" s="26">
        <f t="shared" si="5"/>
        <v>1107906507</v>
      </c>
      <c r="J32" s="26">
        <f>J20+J30</f>
        <v>-841024961</v>
      </c>
      <c r="K32" s="26">
        <f t="shared" si="5"/>
        <v>-936112955</v>
      </c>
      <c r="L32" s="26">
        <f t="shared" si="5"/>
        <v>-381724020</v>
      </c>
      <c r="M32" s="26">
        <f t="shared" si="5"/>
        <v>291151041</v>
      </c>
      <c r="N32" s="25">
        <f t="shared" si="5"/>
        <v>-251561786</v>
      </c>
      <c r="O32" s="25">
        <f t="shared" si="5"/>
        <v>18721237</v>
      </c>
      <c r="P32" s="25">
        <f>SUM(P30,P20)</f>
        <v>-171933792</v>
      </c>
      <c r="Q32" s="25">
        <f>SUM(Q30,Q20)</f>
        <v>-143970791</v>
      </c>
      <c r="R32" s="25" t="s">
        <v>48</v>
      </c>
    </row>
    <row r="33" spans="1:18" ht="18.75">
      <c r="A33" s="20" t="s">
        <v>49</v>
      </c>
      <c r="B33" s="23">
        <v>-7729019142</v>
      </c>
      <c r="C33" s="45">
        <v>-97518880</v>
      </c>
      <c r="D33" s="45">
        <v>0</v>
      </c>
      <c r="E33" s="45">
        <v>-510186843</v>
      </c>
      <c r="F33" s="45">
        <v>-510186843</v>
      </c>
      <c r="G33" s="45">
        <v>-196621165.20146599</v>
      </c>
      <c r="H33" s="45" t="s">
        <v>24</v>
      </c>
      <c r="I33" s="45">
        <v>-39417154</v>
      </c>
      <c r="J33" s="45" t="s">
        <v>24</v>
      </c>
      <c r="K33" s="23">
        <v>510186843</v>
      </c>
      <c r="L33" s="23">
        <v>196621165</v>
      </c>
      <c r="M33" s="23">
        <v>-33257837</v>
      </c>
      <c r="N33" s="24">
        <v>48806009</v>
      </c>
      <c r="O33" s="24">
        <v>-16735631</v>
      </c>
      <c r="P33" s="24">
        <v>13374947</v>
      </c>
      <c r="Q33" s="24">
        <v>15638949</v>
      </c>
      <c r="R33" s="20" t="s">
        <v>50</v>
      </c>
    </row>
    <row r="34" spans="1:18">
      <c r="A34" s="26" t="s">
        <v>51</v>
      </c>
      <c r="B34" s="26">
        <f>B32+B33</f>
        <v>67835456121</v>
      </c>
      <c r="C34" s="26">
        <f>SUM(C32:C33)</f>
        <v>31797360788</v>
      </c>
      <c r="D34" s="26">
        <f t="shared" ref="D34:N34" si="6">SUM(D32:D33)</f>
        <v>-519325826</v>
      </c>
      <c r="E34" s="26">
        <f t="shared" si="6"/>
        <v>-1388831891</v>
      </c>
      <c r="F34" s="26">
        <f t="shared" si="6"/>
        <v>-1173870611</v>
      </c>
      <c r="G34" s="26">
        <f t="shared" si="6"/>
        <v>-2339819654.7172952</v>
      </c>
      <c r="H34" s="26">
        <f t="shared" si="6"/>
        <v>896073404</v>
      </c>
      <c r="I34" s="26">
        <f t="shared" si="6"/>
        <v>1068489353</v>
      </c>
      <c r="J34" s="26">
        <f t="shared" si="6"/>
        <v>-841024961</v>
      </c>
      <c r="K34" s="26">
        <f t="shared" si="6"/>
        <v>-425926112</v>
      </c>
      <c r="L34" s="26">
        <f t="shared" si="6"/>
        <v>-185102855</v>
      </c>
      <c r="M34" s="26">
        <f t="shared" si="6"/>
        <v>257893204</v>
      </c>
      <c r="N34" s="25">
        <f t="shared" si="6"/>
        <v>-202755777</v>
      </c>
      <c r="O34" s="25">
        <f>SUM(O33,O32)</f>
        <v>1985606</v>
      </c>
      <c r="P34" s="25">
        <f>SUM(P33,P32)</f>
        <v>-158558845</v>
      </c>
      <c r="Q34" s="25">
        <f>SUM(Q33,Q32)</f>
        <v>-128331842</v>
      </c>
      <c r="R34" s="25" t="s">
        <v>52</v>
      </c>
    </row>
    <row r="35" spans="1:18" s="47" customForma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s="47" customFormat="1">
      <c r="A36" s="48" t="s">
        <v>53</v>
      </c>
      <c r="B36" s="48">
        <v>678.35</v>
      </c>
      <c r="C36" s="48">
        <f>C34/'[1]نسب مالية'!C28</f>
        <v>317.97360787999997</v>
      </c>
      <c r="D36" s="48">
        <f>D34/'[1]نسب مالية'!D28</f>
        <v>-5.1932582600000003</v>
      </c>
      <c r="E36" s="48">
        <f>E34/'[1]نسب مالية'!E28</f>
        <v>-36.072239207893844</v>
      </c>
      <c r="F36" s="48">
        <f>F34/'[1]نسب مالية'!F28</f>
        <v>-30.489033088532743</v>
      </c>
      <c r="G36" s="49">
        <v>61.01</v>
      </c>
      <c r="H36" s="50">
        <v>23.58</v>
      </c>
      <c r="I36" s="50">
        <v>35.33</v>
      </c>
      <c r="J36" s="50">
        <f>J34/'[1]نسب مالية'!J28</f>
        <v>-28.034165366666667</v>
      </c>
      <c r="K36" s="51">
        <f>K34/'[1]نسب مالية'!K28</f>
        <v>-14.197537066666667</v>
      </c>
      <c r="L36" s="52">
        <f>L34/'[2]نسب مالية'!C29</f>
        <v>-6.170095166666667</v>
      </c>
      <c r="M36" s="51">
        <f>M34/'[2]نسب مالية'!D29</f>
        <v>8.5964401333333331</v>
      </c>
      <c r="N36" s="51">
        <f>N34/'[2]نسب مالية'!E29</f>
        <v>-6.7585259000000004</v>
      </c>
      <c r="O36" s="51">
        <f>O34/'[2]نسب مالية'!F29</f>
        <v>6.6186866666666663E-2</v>
      </c>
      <c r="P36" s="53">
        <f>P34/'[2]نسب مالية'!G29</f>
        <v>-5.2852948333333334</v>
      </c>
      <c r="Q36" s="54">
        <f>Q34/'[2]نسب مالية'!H29</f>
        <v>-4.2777280666666666</v>
      </c>
      <c r="R36" s="55" t="s">
        <v>54</v>
      </c>
    </row>
    <row r="37" spans="1:18" s="47" customFormat="1"/>
    <row r="38" spans="1:18" s="47" customFormat="1"/>
    <row r="39" spans="1:18" s="47" customFormat="1"/>
    <row r="40" spans="1:18" s="47" customFormat="1"/>
    <row r="41" spans="1:18" s="47" customFormat="1"/>
    <row r="42" spans="1:18" s="47" customFormat="1"/>
    <row r="43" spans="1:18" s="47" customFormat="1"/>
    <row r="44" spans="1:18" s="47" customFormat="1"/>
    <row r="45" spans="1:18" s="47" customFormat="1"/>
    <row r="46" spans="1:18" s="47" customFormat="1"/>
    <row r="47" spans="1:18" s="47" customFormat="1"/>
    <row r="48" spans="1:18" s="47" customFormat="1"/>
    <row r="49" spans="1:16" s="47" customFormat="1"/>
    <row r="50" spans="1:16" s="47" customFormat="1">
      <c r="A50" s="56" t="s">
        <v>55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</row>
    <row r="51" spans="1:16" s="47" customFormat="1">
      <c r="A51" s="57" t="s">
        <v>56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6">
      <c r="A52" s="57" t="s">
        <v>57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47"/>
      <c r="O52" s="47"/>
      <c r="P52" s="47"/>
    </row>
    <row r="53" spans="1:16">
      <c r="M53" s="47"/>
      <c r="N53" s="47"/>
      <c r="O53" s="47"/>
      <c r="P53" s="47"/>
    </row>
    <row r="54" spans="1:16">
      <c r="M54" s="47"/>
      <c r="N54" s="47"/>
      <c r="O54" s="47"/>
      <c r="P54" s="47"/>
    </row>
    <row r="55" spans="1:16">
      <c r="M55" s="47"/>
      <c r="N55" s="47"/>
      <c r="O55" s="47"/>
      <c r="P55" s="47"/>
    </row>
    <row r="56" spans="1:16">
      <c r="M56" s="47"/>
      <c r="N56" s="47"/>
      <c r="O56" s="47"/>
      <c r="P56" s="47"/>
    </row>
    <row r="57" spans="1:16">
      <c r="M57" s="47"/>
      <c r="N57" s="47"/>
      <c r="O57" s="47"/>
      <c r="P57" s="47"/>
    </row>
    <row r="58" spans="1:16">
      <c r="M58" s="47"/>
      <c r="N58" s="47"/>
      <c r="O58" s="47"/>
      <c r="P58" s="47"/>
    </row>
    <row r="59" spans="1:16">
      <c r="M59" s="47"/>
      <c r="N59" s="47"/>
      <c r="O59" s="47"/>
      <c r="P59" s="47"/>
    </row>
    <row r="60" spans="1:1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47"/>
      <c r="N60" s="47"/>
      <c r="O60" s="47"/>
      <c r="P60" s="47"/>
    </row>
    <row r="61" spans="1:1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47"/>
      <c r="N61" s="47"/>
      <c r="O61" s="47"/>
      <c r="P61" s="47"/>
    </row>
    <row r="62" spans="1:1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47"/>
      <c r="N62" s="47"/>
      <c r="O62" s="47"/>
      <c r="P62" s="47"/>
    </row>
    <row r="63" spans="1:1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47"/>
      <c r="N63" s="47"/>
      <c r="O63" s="47"/>
      <c r="P63" s="47"/>
    </row>
    <row r="64" spans="1:1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47"/>
      <c r="N64" s="47"/>
      <c r="O64" s="47"/>
      <c r="P64" s="47"/>
    </row>
    <row r="65" spans="1:1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47"/>
      <c r="N65" s="47"/>
      <c r="O65" s="47"/>
      <c r="P65" s="47"/>
    </row>
    <row r="66" spans="1:1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47"/>
      <c r="N66" s="47"/>
      <c r="O66" s="47"/>
      <c r="P66" s="47"/>
    </row>
    <row r="67" spans="1:1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47"/>
      <c r="N67" s="47"/>
      <c r="O67" s="47"/>
      <c r="P67" s="47"/>
    </row>
    <row r="68" spans="1:1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47"/>
      <c r="N68" s="47"/>
      <c r="O68" s="47"/>
      <c r="P68" s="47"/>
    </row>
    <row r="69" spans="1:1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47"/>
      <c r="N69" s="47"/>
      <c r="O69" s="47"/>
      <c r="P69" s="47"/>
    </row>
    <row r="70" spans="1:1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47"/>
      <c r="N70" s="47"/>
      <c r="O70" s="47"/>
      <c r="P70" s="47"/>
    </row>
    <row r="71" spans="1:1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47"/>
      <c r="N71" s="47"/>
      <c r="O71" s="47"/>
      <c r="P71" s="47"/>
    </row>
    <row r="72" spans="1:1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47"/>
      <c r="N72" s="47"/>
      <c r="O72" s="47"/>
      <c r="P72" s="47"/>
    </row>
    <row r="73" spans="1:1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47"/>
      <c r="N73" s="47"/>
      <c r="O73" s="47"/>
      <c r="P73" s="47"/>
    </row>
    <row r="74" spans="1:1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7"/>
      <c r="N74" s="47"/>
      <c r="O74" s="47"/>
      <c r="P74" s="47"/>
    </row>
    <row r="75" spans="1:1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7"/>
      <c r="N75" s="47"/>
      <c r="O75" s="47"/>
      <c r="P75" s="47"/>
    </row>
    <row r="76" spans="1:1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7"/>
      <c r="N76" s="47"/>
      <c r="O76" s="47"/>
      <c r="P76" s="47"/>
    </row>
    <row r="77" spans="1:1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7"/>
      <c r="N77" s="47"/>
      <c r="O77" s="47"/>
      <c r="P77" s="47"/>
    </row>
    <row r="78" spans="1:1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7"/>
      <c r="N78" s="47"/>
      <c r="O78" s="47"/>
      <c r="P78" s="47"/>
    </row>
    <row r="79" spans="1:1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7"/>
      <c r="N79" s="47"/>
      <c r="O79" s="47"/>
      <c r="P79" s="47"/>
    </row>
    <row r="80" spans="1:1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47"/>
      <c r="N80" s="47"/>
      <c r="O80" s="47"/>
      <c r="P80" s="47"/>
    </row>
    <row r="81" spans="1:1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47"/>
      <c r="N81" s="47"/>
      <c r="O81" s="47"/>
      <c r="P81" s="47"/>
    </row>
    <row r="82" spans="1:1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7"/>
      <c r="N82" s="47"/>
      <c r="O82" s="47"/>
      <c r="P82" s="47"/>
    </row>
    <row r="83" spans="1:1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47"/>
      <c r="N83" s="47"/>
      <c r="O83" s="47"/>
      <c r="P83" s="47"/>
    </row>
    <row r="84" spans="1:1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47"/>
      <c r="N84" s="47"/>
      <c r="O84" s="47"/>
      <c r="P84" s="47"/>
    </row>
    <row r="85" spans="1:1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47"/>
      <c r="N85" s="47"/>
      <c r="O85" s="47"/>
      <c r="P85" s="47"/>
    </row>
    <row r="86" spans="1:1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47"/>
      <c r="N86" s="47"/>
      <c r="O86" s="47"/>
      <c r="P86" s="47"/>
    </row>
    <row r="87" spans="1:1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47"/>
      <c r="N87" s="47"/>
      <c r="O87" s="47"/>
      <c r="P87" s="47"/>
    </row>
    <row r="88" spans="1:1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47"/>
      <c r="N88" s="47"/>
      <c r="O88" s="47"/>
      <c r="P88" s="47"/>
    </row>
    <row r="89" spans="1:1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47"/>
      <c r="N89" s="47"/>
      <c r="O89" s="47"/>
      <c r="P89" s="47"/>
    </row>
    <row r="90" spans="1:1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47"/>
      <c r="N90" s="47"/>
      <c r="O90" s="47"/>
      <c r="P90" s="47"/>
    </row>
    <row r="91" spans="1:1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7"/>
      <c r="N91" s="47"/>
      <c r="O91" s="47"/>
      <c r="P91" s="47"/>
    </row>
    <row r="92" spans="1:1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7"/>
      <c r="N92" s="47"/>
      <c r="O92" s="47"/>
      <c r="P92" s="47"/>
    </row>
    <row r="93" spans="1:1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47"/>
      <c r="N93" s="47"/>
      <c r="O93" s="47"/>
      <c r="P93" s="47"/>
    </row>
    <row r="94" spans="1:1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47"/>
      <c r="N94" s="47"/>
      <c r="O94" s="47"/>
      <c r="P94" s="47"/>
    </row>
    <row r="95" spans="1:1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47"/>
      <c r="N95" s="47"/>
      <c r="O95" s="47"/>
      <c r="P95" s="47"/>
    </row>
    <row r="96" spans="1:1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47"/>
      <c r="N96" s="47"/>
      <c r="O96" s="47"/>
      <c r="P96" s="47"/>
    </row>
    <row r="97" spans="1:1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47"/>
      <c r="N97" s="47"/>
      <c r="O97" s="47"/>
      <c r="P97" s="47"/>
    </row>
    <row r="98" spans="1:1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47"/>
      <c r="N98" s="47"/>
      <c r="O98" s="47"/>
      <c r="P98" s="47"/>
    </row>
    <row r="99" spans="1:1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47"/>
      <c r="N99" s="47"/>
      <c r="O99" s="47"/>
      <c r="P99" s="47"/>
    </row>
    <row r="100" spans="1:1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47"/>
      <c r="N100" s="47"/>
      <c r="O100" s="47"/>
      <c r="P100" s="47"/>
    </row>
    <row r="101" spans="1:1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47"/>
      <c r="N101" s="47"/>
      <c r="O101" s="47"/>
      <c r="P101" s="47"/>
    </row>
    <row r="102" spans="1:1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47"/>
      <c r="N102" s="47"/>
      <c r="O102" s="47"/>
      <c r="P102" s="47"/>
    </row>
    <row r="103" spans="1:1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47"/>
      <c r="N103" s="47"/>
      <c r="O103" s="47"/>
      <c r="P103" s="47"/>
    </row>
    <row r="104" spans="1:1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47"/>
      <c r="N104" s="47"/>
      <c r="O104" s="47"/>
      <c r="P104" s="47"/>
    </row>
    <row r="105" spans="1:1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47"/>
      <c r="N105" s="47"/>
      <c r="O105" s="47"/>
      <c r="P105" s="47"/>
    </row>
    <row r="106" spans="1:1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47"/>
      <c r="N106" s="47"/>
      <c r="O106" s="47"/>
      <c r="P106" s="47"/>
    </row>
    <row r="107" spans="1:1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47"/>
      <c r="N107" s="47"/>
      <c r="O107" s="47"/>
      <c r="P107" s="47"/>
    </row>
    <row r="108" spans="1:1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47"/>
      <c r="N108" s="47"/>
      <c r="O108" s="47"/>
      <c r="P108" s="47"/>
    </row>
    <row r="109" spans="1:1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47"/>
      <c r="N109" s="47"/>
      <c r="O109" s="47"/>
      <c r="P109" s="47"/>
    </row>
    <row r="110" spans="1:1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47"/>
      <c r="N110" s="47"/>
      <c r="O110" s="47"/>
      <c r="P110" s="47"/>
    </row>
    <row r="111" spans="1:1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47"/>
      <c r="N111" s="47"/>
      <c r="O111" s="47"/>
      <c r="P111" s="47"/>
    </row>
    <row r="112" spans="1:1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47"/>
      <c r="N112" s="47"/>
      <c r="O112" s="47"/>
      <c r="P112" s="47"/>
    </row>
    <row r="113" spans="1:1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47"/>
      <c r="N113" s="47"/>
      <c r="O113" s="47"/>
      <c r="P113" s="47"/>
    </row>
    <row r="114" spans="1:1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47"/>
      <c r="N114" s="47"/>
      <c r="O114" s="47"/>
      <c r="P114" s="47"/>
    </row>
    <row r="115" spans="1:1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47"/>
      <c r="N115" s="47"/>
      <c r="O115" s="47"/>
      <c r="P115" s="47"/>
    </row>
    <row r="116" spans="1: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47"/>
      <c r="N116" s="47"/>
      <c r="O116" s="47"/>
      <c r="P116" s="47"/>
    </row>
    <row r="117" spans="1:1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47"/>
      <c r="N117" s="47"/>
      <c r="O117" s="47"/>
      <c r="P117" s="47"/>
    </row>
    <row r="118" spans="1:1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47"/>
      <c r="N118" s="47"/>
      <c r="O118" s="47"/>
      <c r="P118" s="47"/>
    </row>
    <row r="119" spans="1:1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47"/>
      <c r="N119" s="47"/>
      <c r="O119" s="47"/>
      <c r="P119" s="47"/>
    </row>
    <row r="120" spans="1:1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47"/>
      <c r="N120" s="47"/>
      <c r="O120" s="47"/>
      <c r="P120" s="47"/>
    </row>
    <row r="121" spans="1:1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47"/>
      <c r="N121" s="47"/>
      <c r="O121" s="47"/>
      <c r="P121" s="47"/>
    </row>
    <row r="122" spans="1:1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47"/>
      <c r="N122" s="47"/>
      <c r="O122" s="47"/>
      <c r="P122" s="47"/>
    </row>
    <row r="123" spans="1:1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7"/>
      <c r="N123" s="47"/>
      <c r="O123" s="47"/>
      <c r="P123" s="47"/>
    </row>
    <row r="124" spans="1:1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47"/>
      <c r="N124" s="47"/>
      <c r="O124" s="47"/>
      <c r="P124" s="47"/>
    </row>
  </sheetData>
  <mergeCells count="1">
    <mergeCell ref="B3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الدخل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2022-11-29T10:13:39Z</dcterms:created>
  <dcterms:modified xsi:type="dcterms:W3CDTF">2022-11-29T10:14:16Z</dcterms:modified>
</cp:coreProperties>
</file>