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نسب مالية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O27" i="1"/>
  <c r="N27"/>
  <c r="M27"/>
  <c r="L27"/>
  <c r="K27"/>
  <c r="J27"/>
  <c r="G27"/>
  <c r="F27"/>
  <c r="O22"/>
  <c r="N22"/>
  <c r="M22"/>
  <c r="L22"/>
  <c r="K22"/>
  <c r="J22"/>
  <c r="I22"/>
  <c r="H22"/>
  <c r="G22"/>
  <c r="F22"/>
  <c r="E22"/>
  <c r="D22"/>
  <c r="C22"/>
  <c r="B22"/>
  <c r="O21"/>
  <c r="N21"/>
  <c r="M21"/>
  <c r="L21"/>
  <c r="K21"/>
  <c r="J21"/>
  <c r="I21"/>
  <c r="H21"/>
  <c r="G21"/>
  <c r="F21"/>
  <c r="E21"/>
  <c r="D21"/>
  <c r="C21"/>
  <c r="B21"/>
  <c r="O20"/>
  <c r="N20"/>
  <c r="M20"/>
  <c r="L20"/>
  <c r="K20"/>
  <c r="J20"/>
  <c r="I20"/>
  <c r="H20"/>
  <c r="G20"/>
  <c r="F20"/>
  <c r="E20"/>
  <c r="D20"/>
  <c r="C20"/>
  <c r="B20"/>
  <c r="O19"/>
  <c r="N19"/>
  <c r="M19"/>
  <c r="L19"/>
  <c r="K19"/>
  <c r="J19"/>
  <c r="I19"/>
  <c r="H19"/>
  <c r="G19"/>
  <c r="F19"/>
  <c r="E19"/>
  <c r="D19"/>
  <c r="C19"/>
  <c r="B19"/>
  <c r="O18"/>
  <c r="N18"/>
  <c r="M18"/>
  <c r="L18"/>
  <c r="K18"/>
  <c r="J18"/>
  <c r="I18"/>
  <c r="H18"/>
  <c r="G18"/>
  <c r="F18"/>
  <c r="E18"/>
  <c r="D18"/>
  <c r="C18"/>
  <c r="B18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O15"/>
  <c r="N15"/>
  <c r="M15"/>
  <c r="L15"/>
  <c r="K15"/>
  <c r="J15"/>
  <c r="I15"/>
  <c r="H15"/>
  <c r="G15"/>
  <c r="F15"/>
  <c r="E15"/>
  <c r="D15"/>
  <c r="C15"/>
  <c r="B15"/>
  <c r="O14"/>
  <c r="N14"/>
  <c r="M14"/>
  <c r="L14"/>
  <c r="K14"/>
  <c r="J14"/>
  <c r="I14"/>
  <c r="H14"/>
  <c r="G14"/>
  <c r="F14"/>
  <c r="E14"/>
  <c r="D14"/>
  <c r="C14"/>
  <c r="B14"/>
  <c r="O9"/>
  <c r="O13" s="1"/>
  <c r="N9"/>
  <c r="N13" s="1"/>
  <c r="M9"/>
  <c r="M13" s="1"/>
  <c r="L9"/>
  <c r="L13" s="1"/>
  <c r="K9"/>
  <c r="K13" s="1"/>
  <c r="J9"/>
  <c r="J13" s="1"/>
  <c r="I9"/>
  <c r="I13" s="1"/>
  <c r="H9"/>
  <c r="H13" s="1"/>
  <c r="G9"/>
  <c r="G13" s="1"/>
  <c r="F9"/>
  <c r="F13" s="1"/>
  <c r="E9"/>
  <c r="E13" s="1"/>
  <c r="D9"/>
  <c r="D13" s="1"/>
  <c r="C9"/>
  <c r="C13" s="1"/>
  <c r="B9"/>
  <c r="B13" s="1"/>
  <c r="O7"/>
  <c r="O10" s="1"/>
  <c r="N7"/>
  <c r="N10" s="1"/>
  <c r="M7"/>
  <c r="M10" s="1"/>
  <c r="L7"/>
  <c r="L10" s="1"/>
  <c r="K7"/>
  <c r="K10" s="1"/>
  <c r="J7"/>
  <c r="J10" s="1"/>
  <c r="I7"/>
  <c r="I10" s="1"/>
  <c r="H7"/>
  <c r="H10" s="1"/>
  <c r="G7"/>
  <c r="G10" s="1"/>
  <c r="F7"/>
  <c r="F10" s="1"/>
  <c r="E7"/>
  <c r="E10" s="1"/>
  <c r="D7"/>
  <c r="D10" s="1"/>
  <c r="C7"/>
  <c r="C10" s="1"/>
  <c r="B7"/>
  <c r="B10" s="1"/>
  <c r="J6"/>
  <c r="I6"/>
  <c r="H6"/>
  <c r="G6"/>
  <c r="F6"/>
  <c r="E6"/>
  <c r="D6"/>
  <c r="C6"/>
  <c r="B6"/>
</calcChain>
</file>

<file path=xl/sharedStrings.xml><?xml version="1.0" encoding="utf-8"?>
<sst xmlns="http://schemas.openxmlformats.org/spreadsheetml/2006/main" count="111" uniqueCount="64">
  <si>
    <t>بنك الشام</t>
  </si>
  <si>
    <t>النسب المالية</t>
  </si>
  <si>
    <t>Financial Ratios</t>
  </si>
  <si>
    <t>بعد تطبيق المعيار رقم 9</t>
  </si>
  <si>
    <t>النسب</t>
  </si>
  <si>
    <t>شرح النسبة</t>
  </si>
  <si>
    <t>% معدل دوران السهم</t>
  </si>
  <si>
    <t>*</t>
  </si>
  <si>
    <t>Turnover Ratio %</t>
  </si>
  <si>
    <t>عدد الأسهم المتداولة / عدد الأسهم</t>
  </si>
  <si>
    <t>عائد السهم الواحد ( ليرة سورية )</t>
  </si>
  <si>
    <t>Earnings Per Share (SP)</t>
  </si>
  <si>
    <t>صافي الأرباح / عدد الأسهم</t>
  </si>
  <si>
    <t>الأرباح الموزعة للسهم الواحد ( ليرة سورية )</t>
  </si>
  <si>
    <t>Dividend per share (SP)</t>
  </si>
  <si>
    <t>الأرباح الموزعة / عدد الأسهم</t>
  </si>
  <si>
    <t>القيمة الدفترية للسهم الواحد ( ليرة سورية )</t>
  </si>
  <si>
    <t>Book Value Per Share (SP)</t>
  </si>
  <si>
    <t>صافي حقوق المساهمين / عدد الأسهم</t>
  </si>
  <si>
    <t>القيمة السوقية الى العائد (مره)</t>
  </si>
  <si>
    <t>Price Earnings Ratio (Times)</t>
  </si>
  <si>
    <t>القيمة السوقية / العائد</t>
  </si>
  <si>
    <t>% الأرباح الموزعة الى القيمة السوقية</t>
  </si>
  <si>
    <t>Dividend Yield %</t>
  </si>
  <si>
    <t>الربح الموزع للسهم / القيمة السوقية للسهم</t>
  </si>
  <si>
    <t>% الأرباح الموزعة للسهم الى عائد السهم</t>
  </si>
  <si>
    <t>Dividend Per Share to Earnings Per Share %</t>
  </si>
  <si>
    <t>الربح الموزع للسهم / عائد السهم</t>
  </si>
  <si>
    <t>القيمة السوقية الى القيمة الدفترية (مره)</t>
  </si>
  <si>
    <t>Price Book Value (Times)</t>
  </si>
  <si>
    <t>القيمة السوقية / القيمة الدفترية</t>
  </si>
  <si>
    <t>العائد على مجموع الموجودات %</t>
  </si>
  <si>
    <t>Return On Assets %</t>
  </si>
  <si>
    <t>صافي الربح / مجموع الموجودات</t>
  </si>
  <si>
    <t>العائد على حقوق المساهمين %</t>
  </si>
  <si>
    <t>Return On Equity %</t>
  </si>
  <si>
    <t>صافي الربح / صافي حقوق المساهمين</t>
  </si>
  <si>
    <t>إجمالي دخل الاستثمارات المشتركة بين المصرف وحسابات الاستثمار المطلقة/ إجمالي الدخل %</t>
  </si>
  <si>
    <t>Total income from the investment of the bank and the unrestricted investment accounts    / Total Income%</t>
  </si>
  <si>
    <t>إجمالي دخل الاستثمارات المشتركة بين المصرف وحسابات الاستثمار المطلقة / إجمالي الدخل</t>
  </si>
  <si>
    <t>% صافي الربح / إجمالي الدخل</t>
  </si>
  <si>
    <t>Net Income / Total Income %</t>
  </si>
  <si>
    <t xml:space="preserve"> صافي الربح / إجمالي الدخل</t>
  </si>
  <si>
    <t>% اجمالي الدخل / الموجودات</t>
  </si>
  <si>
    <t>Net Income / TotalAssets %</t>
  </si>
  <si>
    <t xml:space="preserve"> إجمالي الدخل / الموجودات</t>
  </si>
  <si>
    <t>% نسبة الملكية</t>
  </si>
  <si>
    <t>Equity Ratio %</t>
  </si>
  <si>
    <t>حقوق المساهمين / مجموع الموجودات</t>
  </si>
  <si>
    <t>% معدل المديونية</t>
  </si>
  <si>
    <t>Debt Ratio %</t>
  </si>
  <si>
    <t>المطلوبات متداولة / مجموع الموجودات</t>
  </si>
  <si>
    <t>% إجمالي الودائع / مجموع الموجودات</t>
  </si>
  <si>
    <t>Total Deposits / Total  Assets %</t>
  </si>
  <si>
    <t xml:space="preserve"> إجمالي الودائع / مجموع الموجودات</t>
  </si>
  <si>
    <t>نسبة السيولة (مره)</t>
  </si>
  <si>
    <t xml:space="preserve">Quick Ratio (Times) </t>
  </si>
  <si>
    <t>الموجودات المتداولة / المطاليب المتداولة</t>
  </si>
  <si>
    <t>تم تعديل القيمة السوقية وإعادة احتساب وسطي عدد الأسهم لفترات المقارنة نظراً لتعديل القيمة الأسمية للسهم من 1000 إلى 100 ليرة سورية للسهم الواحد خلال عام 2010</t>
  </si>
  <si>
    <t>The market value has been adjusted and  the average number of shares has been re-calculated for the comparative periods due to the modification of the nominal value per share from 1000 SP to 100 SP during the year 2010</t>
  </si>
  <si>
    <t>عدد الأسهم المكتتب بها</t>
  </si>
  <si>
    <t>عدد الأسهم المتداولة</t>
  </si>
  <si>
    <t>القيمة السوقية للسهم</t>
  </si>
  <si>
    <t>القيمة الاسمية للسهم</t>
  </si>
</sst>
</file>

<file path=xl/styles.xml><?xml version="1.0" encoding="utf-8"?>
<styleSheet xmlns="http://schemas.openxmlformats.org/spreadsheetml/2006/main">
  <numFmts count="6">
    <numFmt numFmtId="43" formatCode="_-* #,##0.00_-;_-* #,##0.00\-;_-* &quot;-&quot;??_-;_-@_-"/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_);_(@_)"/>
    <numFmt numFmtId="167" formatCode="_-* #,##0_-;\-* #,##0_-;_-* &quot;-&quot;??_-;_-@_-"/>
    <numFmt numFmtId="168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3"/>
      <color rgb="FFFF0000"/>
      <name val="Arabic Transparent"/>
    </font>
    <font>
      <sz val="13"/>
      <color theme="1"/>
      <name val="Arabic Transparent"/>
      <charset val="178"/>
    </font>
    <font>
      <b/>
      <sz val="13"/>
      <color theme="0"/>
      <name val="Arabic Transparent"/>
      <charset val="178"/>
    </font>
    <font>
      <b/>
      <sz val="13"/>
      <color theme="1"/>
      <name val="Arabic Transparent"/>
    </font>
    <font>
      <b/>
      <sz val="13"/>
      <color theme="1"/>
      <name val="Arabic Transparent"/>
      <charset val="178"/>
    </font>
    <font>
      <sz val="13"/>
      <color theme="1"/>
      <name val="Calibri"/>
      <family val="2"/>
      <scheme val="minor"/>
    </font>
    <font>
      <sz val="13"/>
      <color rgb="FF22222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4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</cellStyleXfs>
  <cellXfs count="49">
    <xf numFmtId="0" fontId="0" fillId="0" borderId="0" xfId="0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6" fillId="3" borderId="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right" vertical="center" wrapText="1" inden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/>
    <xf numFmtId="0" fontId="4" fillId="0" borderId="4" xfId="0" applyFont="1" applyFill="1" applyBorder="1" applyAlignment="1">
      <alignment horizontal="right" wrapText="1"/>
    </xf>
    <xf numFmtId="10" fontId="4" fillId="0" borderId="4" xfId="2" applyNumberFormat="1" applyFont="1" applyFill="1" applyBorder="1" applyAlignment="1">
      <alignment horizontal="center" wrapText="1"/>
    </xf>
    <xf numFmtId="2" fontId="4" fillId="0" borderId="4" xfId="0" applyNumberFormat="1" applyFont="1" applyFill="1" applyBorder="1" applyAlignment="1">
      <alignment horizontal="center" wrapText="1"/>
    </xf>
    <xf numFmtId="10" fontId="4" fillId="0" borderId="4" xfId="2" applyNumberFormat="1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right"/>
    </xf>
    <xf numFmtId="2" fontId="4" fillId="0" borderId="4" xfId="0" applyNumberFormat="1" applyFont="1" applyFill="1" applyBorder="1" applyAlignment="1">
      <alignment horizontal="left" wrapText="1"/>
    </xf>
    <xf numFmtId="2" fontId="4" fillId="0" borderId="4" xfId="0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 horizontal="right" vertical="center" wrapText="1"/>
    </xf>
    <xf numFmtId="10" fontId="4" fillId="0" borderId="4" xfId="2" applyNumberFormat="1" applyFont="1" applyFill="1" applyBorder="1" applyAlignment="1">
      <alignment horizontal="center" vertical="center" wrapText="1"/>
    </xf>
    <xf numFmtId="10" fontId="4" fillId="0" borderId="4" xfId="2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wrapText="1"/>
    </xf>
    <xf numFmtId="2" fontId="4" fillId="0" borderId="5" xfId="0" applyNumberFormat="1" applyFont="1" applyFill="1" applyBorder="1" applyAlignment="1">
      <alignment horizontal="center" wrapText="1"/>
    </xf>
    <xf numFmtId="10" fontId="4" fillId="0" borderId="5" xfId="2" applyNumberFormat="1" applyFont="1" applyFill="1" applyBorder="1" applyAlignment="1">
      <alignment horizontal="left" wrapText="1"/>
    </xf>
    <xf numFmtId="0" fontId="4" fillId="0" borderId="5" xfId="0" applyFont="1" applyFill="1" applyBorder="1"/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5" fontId="4" fillId="0" borderId="0" xfId="1" applyNumberFormat="1" applyFont="1" applyFill="1" applyAlignment="1">
      <alignment horizontal="right"/>
    </xf>
    <xf numFmtId="167" fontId="4" fillId="0" borderId="0" xfId="3" applyNumberFormat="1" applyFont="1" applyFill="1" applyAlignment="1">
      <alignment horizontal="right"/>
    </xf>
    <xf numFmtId="167" fontId="4" fillId="0" borderId="0" xfId="3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center"/>
    </xf>
    <xf numFmtId="164" fontId="4" fillId="0" borderId="0" xfId="1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168" fontId="4" fillId="0" borderId="0" xfId="3" applyNumberFormat="1" applyFont="1" applyFill="1" applyAlignment="1">
      <alignment horizontal="right"/>
    </xf>
    <xf numFmtId="167" fontId="4" fillId="0" borderId="0" xfId="3" applyNumberFormat="1" applyFont="1" applyFill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4" fillId="0" borderId="0" xfId="0" applyNumberFormat="1" applyFont="1" applyFill="1" applyAlignment="1">
      <alignment horizontal="right"/>
    </xf>
  </cellXfs>
  <cellStyles count="43">
    <cellStyle name="Comma" xfId="1" builtinId="3"/>
    <cellStyle name="Comma 2" xfId="3"/>
    <cellStyle name="Comma 2 10" xfId="4"/>
    <cellStyle name="Comma 2 11" xfId="5"/>
    <cellStyle name="Comma 2 12" xfId="6"/>
    <cellStyle name="Comma 2 13" xfId="7"/>
    <cellStyle name="Comma 2 14" xfId="8"/>
    <cellStyle name="Comma 2 15" xfId="9"/>
    <cellStyle name="Comma 2 16" xfId="10"/>
    <cellStyle name="Comma 2 17" xfId="11"/>
    <cellStyle name="Comma 2 18" xfId="12"/>
    <cellStyle name="Comma 2 19" xfId="13"/>
    <cellStyle name="Comma 2 2" xfId="14"/>
    <cellStyle name="Comma 2 20" xfId="15"/>
    <cellStyle name="Comma 2 21" xfId="16"/>
    <cellStyle name="Comma 2 22" xfId="17"/>
    <cellStyle name="Comma 2 23" xfId="18"/>
    <cellStyle name="Comma 2 24" xfId="19"/>
    <cellStyle name="Comma 2 25" xfId="20"/>
    <cellStyle name="Comma 2 26" xfId="21"/>
    <cellStyle name="Comma 2 27" xfId="22"/>
    <cellStyle name="Comma 2 28" xfId="23"/>
    <cellStyle name="Comma 2 29" xfId="24"/>
    <cellStyle name="Comma 2 3" xfId="25"/>
    <cellStyle name="Comma 2 30" xfId="26"/>
    <cellStyle name="Comma 2 31" xfId="27"/>
    <cellStyle name="Comma 2 32" xfId="28"/>
    <cellStyle name="Comma 2 33" xfId="29"/>
    <cellStyle name="Comma 2 34" xfId="30"/>
    <cellStyle name="Comma 2 4" xfId="31"/>
    <cellStyle name="Comma 2 5" xfId="32"/>
    <cellStyle name="Comma 2 6" xfId="33"/>
    <cellStyle name="Comma 2 7" xfId="34"/>
    <cellStyle name="Comma 2 8" xfId="35"/>
    <cellStyle name="Comma 2 9" xfId="36"/>
    <cellStyle name="Normal" xfId="0" builtinId="0"/>
    <cellStyle name="Normal 2" xfId="37"/>
    <cellStyle name="Normal 3" xfId="38"/>
    <cellStyle name="Normal 4" xfId="39"/>
    <cellStyle name="Normal 5" xfId="40"/>
    <cellStyle name="Normal 6" xfId="41"/>
    <cellStyle name="Normal 7 2" xfId="42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.Razan/&#1583;&#1604;&#1610;&#1604;%20&#1575;&#1604;&#1588;&#1585;&#1603;&#1575;&#1578;/WEB%20Files/CHB-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حركة الأسعار"/>
      <sheetName val="تقرير الملكية"/>
      <sheetName val="بيانات التداول"/>
      <sheetName val="قيم التداول"/>
      <sheetName val="معلومات عامة"/>
      <sheetName val="قائمة المركز المالي"/>
      <sheetName val="قائمة الدخل "/>
      <sheetName val="تدفقات"/>
      <sheetName val="نسب مالية"/>
    </sheetNames>
    <sheetDataSet>
      <sheetData sheetId="0"/>
      <sheetData sheetId="1"/>
      <sheetData sheetId="2"/>
      <sheetData sheetId="3"/>
      <sheetData sheetId="4"/>
      <sheetData sheetId="5">
        <row r="18">
          <cell r="B18">
            <v>799315469164.40015</v>
          </cell>
          <cell r="C18">
            <v>395234678643</v>
          </cell>
          <cell r="D18">
            <v>184768212445</v>
          </cell>
          <cell r="E18">
            <v>156709037671</v>
          </cell>
          <cell r="F18">
            <v>156709037671</v>
          </cell>
          <cell r="G18">
            <v>135617226497.41</v>
          </cell>
          <cell r="H18">
            <v>186983445128</v>
          </cell>
          <cell r="I18">
            <v>100516688700</v>
          </cell>
          <cell r="J18">
            <v>68799861439</v>
          </cell>
          <cell r="K18">
            <v>56935160783</v>
          </cell>
          <cell r="L18">
            <v>26109153661</v>
          </cell>
          <cell r="M18">
            <v>13047426360</v>
          </cell>
          <cell r="N18">
            <v>16735768051</v>
          </cell>
          <cell r="O18">
            <v>11073570891</v>
          </cell>
        </row>
        <row r="22">
          <cell r="B22">
            <v>392363074372</v>
          </cell>
          <cell r="C22">
            <v>97951934706</v>
          </cell>
          <cell r="D22">
            <v>46251810234</v>
          </cell>
          <cell r="E22">
            <v>28222042495</v>
          </cell>
          <cell r="F22">
            <v>28222042495</v>
          </cell>
          <cell r="G22">
            <v>46451576800</v>
          </cell>
          <cell r="H22">
            <v>114771221087</v>
          </cell>
          <cell r="I22">
            <v>32237669213</v>
          </cell>
          <cell r="J22">
            <v>38171425809</v>
          </cell>
          <cell r="K22">
            <v>34679630612</v>
          </cell>
          <cell r="L22">
            <v>11394435357</v>
          </cell>
          <cell r="M22">
            <v>1364483540</v>
          </cell>
          <cell r="N22">
            <v>134181350</v>
          </cell>
          <cell r="O22">
            <v>0</v>
          </cell>
        </row>
        <row r="23">
          <cell r="B23">
            <v>181669844480</v>
          </cell>
          <cell r="C23">
            <v>91972106882</v>
          </cell>
          <cell r="D23">
            <v>49454399523</v>
          </cell>
          <cell r="E23">
            <v>53967068395</v>
          </cell>
          <cell r="F23">
            <v>53967068395</v>
          </cell>
          <cell r="G23">
            <v>32409552218</v>
          </cell>
          <cell r="H23">
            <v>34893647529</v>
          </cell>
          <cell r="I23">
            <v>22042309179</v>
          </cell>
          <cell r="J23">
            <v>8346349829</v>
          </cell>
          <cell r="K23">
            <v>5748218880</v>
          </cell>
          <cell r="L23">
            <v>2647085184</v>
          </cell>
          <cell r="M23">
            <v>1819158382</v>
          </cell>
          <cell r="N23">
            <v>3117933169</v>
          </cell>
          <cell r="O23">
            <v>2625999566</v>
          </cell>
        </row>
        <row r="31">
          <cell r="B31">
            <v>607883973491</v>
          </cell>
          <cell r="C31">
            <v>279009105493</v>
          </cell>
          <cell r="D31">
            <v>112386867227</v>
          </cell>
          <cell r="E31">
            <v>92807257694</v>
          </cell>
          <cell r="F31">
            <v>92807257695</v>
          </cell>
          <cell r="G31">
            <v>87004557728.179993</v>
          </cell>
          <cell r="H31">
            <v>156468890013</v>
          </cell>
          <cell r="I31">
            <v>80642735400</v>
          </cell>
          <cell r="J31">
            <v>54559709427</v>
          </cell>
          <cell r="K31">
            <v>45824893527</v>
          </cell>
          <cell r="L31">
            <v>16956163201</v>
          </cell>
          <cell r="M31">
            <v>3517002154</v>
          </cell>
          <cell r="N31">
            <v>3849982028</v>
          </cell>
          <cell r="O31">
            <v>3082539764</v>
          </cell>
        </row>
        <row r="41">
          <cell r="F41">
            <v>5250000000</v>
          </cell>
          <cell r="G41">
            <v>5000000000</v>
          </cell>
          <cell r="J41">
            <v>5000000000</v>
          </cell>
          <cell r="K41">
            <v>5000000000</v>
          </cell>
          <cell r="L41">
            <v>5000000000</v>
          </cell>
          <cell r="M41">
            <v>4991666301</v>
          </cell>
          <cell r="N41">
            <v>4981566850</v>
          </cell>
          <cell r="O41">
            <v>2501735500</v>
          </cell>
        </row>
        <row r="49">
          <cell r="B49">
            <v>114837726510.60001</v>
          </cell>
          <cell r="C49">
            <v>63891717143</v>
          </cell>
          <cell r="D49">
            <v>28610636845.948898</v>
          </cell>
          <cell r="E49">
            <v>24853725817</v>
          </cell>
          <cell r="F49">
            <v>24853725817</v>
          </cell>
          <cell r="G49">
            <v>23501104023.23</v>
          </cell>
          <cell r="H49">
            <v>24152345730</v>
          </cell>
          <cell r="I49">
            <v>15325433821</v>
          </cell>
          <cell r="J49">
            <v>9839887312</v>
          </cell>
          <cell r="K49">
            <v>7557933958</v>
          </cell>
          <cell r="L49">
            <v>5197840598</v>
          </cell>
          <cell r="M49">
            <v>4842394687</v>
          </cell>
          <cell r="N49">
            <v>4430782213</v>
          </cell>
          <cell r="O49">
            <v>1821237149</v>
          </cell>
        </row>
        <row r="52">
          <cell r="B52">
            <v>114840626412.60001</v>
          </cell>
          <cell r="C52">
            <v>63894623543</v>
          </cell>
          <cell r="D52">
            <v>28613503951</v>
          </cell>
          <cell r="E52">
            <v>24856552424</v>
          </cell>
          <cell r="F52">
            <v>24856552423</v>
          </cell>
          <cell r="G52">
            <v>23503887688.23</v>
          </cell>
          <cell r="H52">
            <v>24155080516</v>
          </cell>
          <cell r="I52">
            <v>15328125678</v>
          </cell>
          <cell r="J52">
            <v>9842542338</v>
          </cell>
          <cell r="K52">
            <v>7560553330</v>
          </cell>
          <cell r="L52">
            <v>5200424837</v>
          </cell>
          <cell r="M52">
            <v>4844925401</v>
          </cell>
          <cell r="N52">
            <v>4433260653</v>
          </cell>
          <cell r="O52">
            <v>1823241789</v>
          </cell>
        </row>
      </sheetData>
      <sheetData sheetId="6">
        <row r="10">
          <cell r="B10">
            <v>10564375351</v>
          </cell>
          <cell r="C10">
            <v>7240214290</v>
          </cell>
          <cell r="D10">
            <v>6428566682</v>
          </cell>
          <cell r="E10">
            <v>4967032955</v>
          </cell>
          <cell r="F10">
            <v>4967032955</v>
          </cell>
          <cell r="G10">
            <v>4932278564</v>
          </cell>
          <cell r="H10">
            <v>3331779495</v>
          </cell>
          <cell r="I10">
            <v>1515364857</v>
          </cell>
          <cell r="J10">
            <v>643355984</v>
          </cell>
          <cell r="K10">
            <v>223926676</v>
          </cell>
          <cell r="L10">
            <v>386296942</v>
          </cell>
          <cell r="M10">
            <v>639769674</v>
          </cell>
          <cell r="N10">
            <v>609743811</v>
          </cell>
          <cell r="O10">
            <v>297275131</v>
          </cell>
        </row>
        <row r="22">
          <cell r="B22">
            <v>66618431449</v>
          </cell>
          <cell r="C22">
            <v>41794688227</v>
          </cell>
          <cell r="D22">
            <v>7071218172</v>
          </cell>
          <cell r="E22">
            <v>4577934539</v>
          </cell>
          <cell r="F22">
            <v>4577934539</v>
          </cell>
          <cell r="G22">
            <v>2560289623</v>
          </cell>
          <cell r="H22">
            <v>11350996072</v>
          </cell>
          <cell r="I22">
            <v>7872829426</v>
          </cell>
          <cell r="J22">
            <v>3377557118</v>
          </cell>
          <cell r="K22">
            <v>3634254875</v>
          </cell>
          <cell r="L22">
            <v>1134336766</v>
          </cell>
          <cell r="M22">
            <v>825439859</v>
          </cell>
          <cell r="N22">
            <v>457761213</v>
          </cell>
          <cell r="O22">
            <v>146095011</v>
          </cell>
        </row>
        <row r="35">
          <cell r="B35">
            <v>49740942845</v>
          </cell>
          <cell r="C35">
            <v>32506848238</v>
          </cell>
          <cell r="D35">
            <v>3178078935</v>
          </cell>
          <cell r="E35">
            <v>858441699</v>
          </cell>
          <cell r="F35">
            <v>858441699</v>
          </cell>
          <cell r="G35">
            <v>-2553729567</v>
          </cell>
          <cell r="H35">
            <v>8505241821</v>
          </cell>
          <cell r="I35">
            <v>5486378250</v>
          </cell>
          <cell r="J35">
            <v>2103514116</v>
          </cell>
          <cell r="K35">
            <v>2360128496</v>
          </cell>
          <cell r="L35">
            <v>347165737</v>
          </cell>
          <cell r="M35">
            <v>382547268</v>
          </cell>
          <cell r="N35">
            <v>107884052</v>
          </cell>
          <cell r="O35">
            <v>-368055827</v>
          </cell>
        </row>
        <row r="40">
          <cell r="B40">
            <v>552.67721492222222</v>
          </cell>
          <cell r="C40">
            <v>406.33511178750001</v>
          </cell>
          <cell r="D40">
            <v>52.96730728248167</v>
          </cell>
          <cell r="E40">
            <v>16.35038158095238</v>
          </cell>
          <cell r="F40">
            <v>16.351270457142856</v>
          </cell>
          <cell r="G40">
            <v>-51.074591339999998</v>
          </cell>
          <cell r="H40">
            <v>170.10483642</v>
          </cell>
          <cell r="I40">
            <v>109.73</v>
          </cell>
          <cell r="J40">
            <v>42.07</v>
          </cell>
          <cell r="K40">
            <v>47.2</v>
          </cell>
          <cell r="L40">
            <v>6.94</v>
          </cell>
          <cell r="M40">
            <v>7.65</v>
          </cell>
          <cell r="N40">
            <v>2.16</v>
          </cell>
          <cell r="O40">
            <v>-7.3609999999999998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rightToLeft="1" tabSelected="1" topLeftCell="A13" zoomScaleNormal="100" workbookViewId="0">
      <selection activeCell="B30" sqref="B30"/>
    </sheetView>
  </sheetViews>
  <sheetFormatPr defaultColWidth="32.7109375" defaultRowHeight="16.5"/>
  <cols>
    <col min="1" max="1" width="57.140625" style="2" customWidth="1"/>
    <col min="2" max="2" width="18" style="2" customWidth="1"/>
    <col min="3" max="3" width="15.85546875" style="2" bestFit="1" customWidth="1"/>
    <col min="4" max="4" width="19.85546875" style="2" customWidth="1"/>
    <col min="5" max="7" width="15.85546875" style="2" bestFit="1" customWidth="1"/>
    <col min="8" max="8" width="15.85546875" style="3" bestFit="1" customWidth="1"/>
    <col min="9" max="9" width="15.85546875" style="2" customWidth="1"/>
    <col min="10" max="10" width="15.85546875" style="2" bestFit="1" customWidth="1"/>
    <col min="11" max="11" width="15.85546875" style="2" customWidth="1"/>
    <col min="12" max="13" width="15.85546875" style="2" bestFit="1" customWidth="1"/>
    <col min="14" max="15" width="14.28515625" style="2" bestFit="1" customWidth="1"/>
    <col min="16" max="16" width="61.28515625" style="4" bestFit="1" customWidth="1"/>
    <col min="17" max="17" width="76.42578125" style="4" bestFit="1" customWidth="1"/>
    <col min="18" max="18" width="41.85546875" style="4" customWidth="1"/>
    <col min="19" max="19" width="49" style="4" bestFit="1" customWidth="1"/>
    <col min="20" max="20" width="37.140625" style="4" customWidth="1"/>
    <col min="21" max="16384" width="32.7109375" style="4"/>
  </cols>
  <sheetData>
    <row r="1" spans="1:17">
      <c r="A1" s="1" t="s">
        <v>0</v>
      </c>
      <c r="B1" s="1"/>
      <c r="C1" s="1"/>
      <c r="D1" s="1"/>
      <c r="E1" s="1"/>
    </row>
    <row r="2" spans="1:17">
      <c r="A2" s="5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7" t="s">
        <v>2</v>
      </c>
    </row>
    <row r="3" spans="1:17" ht="15" customHeight="1">
      <c r="A3" s="8"/>
      <c r="B3" s="9" t="s">
        <v>3</v>
      </c>
      <c r="C3" s="9"/>
      <c r="D3" s="9"/>
      <c r="E3" s="9"/>
      <c r="F3" s="8"/>
      <c r="G3" s="8"/>
      <c r="H3" s="10"/>
      <c r="I3" s="8"/>
      <c r="J3" s="8"/>
    </row>
    <row r="4" spans="1:17" s="3" customFormat="1">
      <c r="A4" s="11" t="s">
        <v>4</v>
      </c>
      <c r="B4" s="11">
        <v>2021</v>
      </c>
      <c r="C4" s="12">
        <v>2020</v>
      </c>
      <c r="D4" s="11">
        <v>2019</v>
      </c>
      <c r="E4" s="11">
        <v>2018</v>
      </c>
      <c r="F4" s="11">
        <v>2018</v>
      </c>
      <c r="G4" s="11">
        <v>2017</v>
      </c>
      <c r="H4" s="11">
        <v>2016</v>
      </c>
      <c r="I4" s="11">
        <v>2015</v>
      </c>
      <c r="J4" s="11">
        <v>2014</v>
      </c>
      <c r="K4" s="11">
        <v>2013</v>
      </c>
      <c r="L4" s="11">
        <v>2012</v>
      </c>
      <c r="M4" s="11">
        <v>2011</v>
      </c>
      <c r="N4" s="11">
        <v>2010</v>
      </c>
      <c r="O4" s="11">
        <v>2009</v>
      </c>
      <c r="P4" s="11" t="s">
        <v>2</v>
      </c>
      <c r="Q4" s="11" t="s">
        <v>5</v>
      </c>
    </row>
    <row r="5" spans="1:17">
      <c r="A5" s="13"/>
      <c r="B5" s="13"/>
      <c r="C5" s="13"/>
      <c r="D5" s="13"/>
      <c r="E5" s="13"/>
      <c r="F5" s="13"/>
      <c r="G5" s="13"/>
      <c r="H5" s="14"/>
      <c r="I5" s="14"/>
      <c r="J5" s="13"/>
      <c r="K5" s="13"/>
      <c r="L5" s="13"/>
      <c r="M5" s="13"/>
      <c r="N5" s="13"/>
      <c r="O5" s="13"/>
      <c r="P5" s="14"/>
      <c r="Q5" s="15"/>
    </row>
    <row r="6" spans="1:17">
      <c r="A6" s="16" t="s">
        <v>6</v>
      </c>
      <c r="B6" s="17">
        <f t="shared" ref="B6:E6" si="0">B28/B27</f>
        <v>3.0571888888888888E-2</v>
      </c>
      <c r="C6" s="17">
        <f t="shared" si="0"/>
        <v>2.2603487500000002E-2</v>
      </c>
      <c r="D6" s="17">
        <f t="shared" si="0"/>
        <v>5.7961783333333336E-2</v>
      </c>
      <c r="E6" s="17">
        <f t="shared" si="0"/>
        <v>3.7496780952380952E-2</v>
      </c>
      <c r="F6" s="17">
        <f>F28/F27</f>
        <v>3.7496780952380952E-2</v>
      </c>
      <c r="G6" s="17">
        <f>G28/G27</f>
        <v>4.9769380000000002E-2</v>
      </c>
      <c r="H6" s="17">
        <f>H28/H27</f>
        <v>3.4144140000000003E-2</v>
      </c>
      <c r="I6" s="17">
        <f>I28/I27</f>
        <v>7.8740000000000008E-3</v>
      </c>
      <c r="J6" s="17">
        <f>J28/J27</f>
        <v>1.9302980000000001E-2</v>
      </c>
      <c r="K6" s="18" t="s">
        <v>7</v>
      </c>
      <c r="L6" s="18" t="s">
        <v>7</v>
      </c>
      <c r="M6" s="18" t="s">
        <v>7</v>
      </c>
      <c r="N6" s="18" t="s">
        <v>7</v>
      </c>
      <c r="O6" s="18" t="s">
        <v>7</v>
      </c>
      <c r="P6" s="19" t="s">
        <v>8</v>
      </c>
      <c r="Q6" s="20" t="s">
        <v>9</v>
      </c>
    </row>
    <row r="7" spans="1:17">
      <c r="A7" s="20" t="s">
        <v>10</v>
      </c>
      <c r="B7" s="18">
        <f>'[1]قائمة الدخل '!B40</f>
        <v>552.67721492222222</v>
      </c>
      <c r="C7" s="18">
        <f>'[1]قائمة الدخل '!C40</f>
        <v>406.33511178750001</v>
      </c>
      <c r="D7" s="18">
        <f>'[1]قائمة الدخل '!D40</f>
        <v>52.96730728248167</v>
      </c>
      <c r="E7" s="18">
        <f>'[1]قائمة الدخل '!E40</f>
        <v>16.35038158095238</v>
      </c>
      <c r="F7" s="18">
        <f>'[1]قائمة الدخل '!F40</f>
        <v>16.351270457142856</v>
      </c>
      <c r="G7" s="18">
        <f>'[1]قائمة الدخل '!G40</f>
        <v>-51.074591339999998</v>
      </c>
      <c r="H7" s="18">
        <f>'[1]قائمة الدخل '!H40</f>
        <v>170.10483642</v>
      </c>
      <c r="I7" s="18">
        <f>'[1]قائمة الدخل '!I40</f>
        <v>109.73</v>
      </c>
      <c r="J7" s="18">
        <f>'[1]قائمة الدخل '!J40</f>
        <v>42.07</v>
      </c>
      <c r="K7" s="18">
        <f>'[1]قائمة الدخل '!K40</f>
        <v>47.2</v>
      </c>
      <c r="L7" s="18">
        <f>'[1]قائمة الدخل '!L40</f>
        <v>6.94</v>
      </c>
      <c r="M7" s="18">
        <f>'[1]قائمة الدخل '!M40</f>
        <v>7.65</v>
      </c>
      <c r="N7" s="18">
        <f>'[1]قائمة الدخل '!N40</f>
        <v>2.16</v>
      </c>
      <c r="O7" s="18">
        <f>'[1]قائمة الدخل '!O40</f>
        <v>-7.3609999999999998</v>
      </c>
      <c r="P7" s="21" t="s">
        <v>11</v>
      </c>
      <c r="Q7" s="20" t="s">
        <v>12</v>
      </c>
    </row>
    <row r="8" spans="1:17" ht="18.75" customHeight="1">
      <c r="A8" s="16" t="s">
        <v>13</v>
      </c>
      <c r="B8" s="18" t="s">
        <v>7</v>
      </c>
      <c r="C8" s="18" t="s">
        <v>7</v>
      </c>
      <c r="D8" s="18" t="s">
        <v>7</v>
      </c>
      <c r="E8" s="18" t="s">
        <v>7</v>
      </c>
      <c r="F8" s="18" t="s">
        <v>7</v>
      </c>
      <c r="G8" s="18" t="s">
        <v>7</v>
      </c>
      <c r="H8" s="18" t="s">
        <v>7</v>
      </c>
      <c r="I8" s="18" t="s">
        <v>7</v>
      </c>
      <c r="J8" s="18" t="s">
        <v>7</v>
      </c>
      <c r="K8" s="18" t="s">
        <v>7</v>
      </c>
      <c r="L8" s="18" t="s">
        <v>7</v>
      </c>
      <c r="M8" s="18" t="s">
        <v>7</v>
      </c>
      <c r="N8" s="18" t="s">
        <v>7</v>
      </c>
      <c r="O8" s="18" t="s">
        <v>7</v>
      </c>
      <c r="P8" s="21" t="s">
        <v>14</v>
      </c>
      <c r="Q8" s="20" t="s">
        <v>15</v>
      </c>
    </row>
    <row r="9" spans="1:17">
      <c r="A9" s="16" t="s">
        <v>16</v>
      </c>
      <c r="B9" s="18">
        <f>'[1]قائمة المركز المالي'!B49/'نسب مالية'!B27</f>
        <v>1275.9747390066668</v>
      </c>
      <c r="C9" s="18">
        <f>'[1]قائمة المركز المالي'!C49/'نسب مالية'!C27</f>
        <v>798.64646428749995</v>
      </c>
      <c r="D9" s="18">
        <f>'[1]قائمة المركز المالي'!D49/'نسب مالية'!D27</f>
        <v>476.84394743248163</v>
      </c>
      <c r="E9" s="18">
        <f>'[1]قائمة المركز المالي'!E49/'نسب مالية'!E27</f>
        <v>473.40430127619049</v>
      </c>
      <c r="F9" s="18">
        <f>'[1]قائمة المركز المالي'!F49/'نسب مالية'!F27</f>
        <v>473.40430127619049</v>
      </c>
      <c r="G9" s="18">
        <f>'[1]قائمة المركز المالي'!G49/'نسب مالية'!G27</f>
        <v>470.02208046459998</v>
      </c>
      <c r="H9" s="18">
        <f>'[1]قائمة المركز المالي'!H49/'نسب مالية'!H27</f>
        <v>483.04691459999998</v>
      </c>
      <c r="I9" s="18">
        <f>'[1]قائمة المركز المالي'!I49/'نسب مالية'!I27</f>
        <v>306.50867641999997</v>
      </c>
      <c r="J9" s="18">
        <f>'[1]قائمة المركز المالي'!J49/'نسب مالية'!J27</f>
        <v>196.79774624000001</v>
      </c>
      <c r="K9" s="18">
        <f>'[1]قائمة المركز المالي'!K49/'نسب مالية'!K27</f>
        <v>151.15867915999999</v>
      </c>
      <c r="L9" s="18">
        <f>'[1]قائمة المركز المالي'!L49/'نسب مالية'!L27</f>
        <v>103.95681196</v>
      </c>
      <c r="M9" s="18">
        <f>'[1]قائمة المركز المالي'!M49/'نسب مالية'!M27</f>
        <v>97.009583473757132</v>
      </c>
      <c r="N9" s="18">
        <f>'[1]قائمة المركز المالي'!N49/'نسب مالية'!N27</f>
        <v>889.4354620574851</v>
      </c>
      <c r="O9" s="18">
        <f>'[1]قائمة المركز المالي'!O49/'نسب مالية'!O27</f>
        <v>727.98948929653034</v>
      </c>
      <c r="P9" s="21" t="s">
        <v>17</v>
      </c>
      <c r="Q9" s="20" t="s">
        <v>18</v>
      </c>
    </row>
    <row r="10" spans="1:17">
      <c r="A10" s="20" t="s">
        <v>19</v>
      </c>
      <c r="B10" s="18">
        <f t="shared" ref="B10:O10" si="1">B29/B7</f>
        <v>2.0052391704911572</v>
      </c>
      <c r="C10" s="18">
        <f t="shared" si="1"/>
        <v>2.1810076813235479</v>
      </c>
      <c r="D10" s="18">
        <f t="shared" si="1"/>
        <v>10.887659380614458</v>
      </c>
      <c r="E10" s="18">
        <f t="shared" si="1"/>
        <v>41.22227953292456</v>
      </c>
      <c r="F10" s="18">
        <f t="shared" si="1"/>
        <v>41.22003863654345</v>
      </c>
      <c r="G10" s="18">
        <f t="shared" si="1"/>
        <v>-15.847018620511591</v>
      </c>
      <c r="H10" s="18">
        <f t="shared" si="1"/>
        <v>1.1157237148236987</v>
      </c>
      <c r="I10" s="18">
        <f t="shared" si="1"/>
        <v>0.84516540599653689</v>
      </c>
      <c r="J10" s="18">
        <f t="shared" si="1"/>
        <v>2.4780128357499405</v>
      </c>
      <c r="K10" s="18">
        <f t="shared" si="1"/>
        <v>0</v>
      </c>
      <c r="L10" s="18">
        <f t="shared" si="1"/>
        <v>0</v>
      </c>
      <c r="M10" s="18">
        <f t="shared" si="1"/>
        <v>0</v>
      </c>
      <c r="N10" s="18">
        <f t="shared" si="1"/>
        <v>0</v>
      </c>
      <c r="O10" s="18">
        <f t="shared" si="1"/>
        <v>0</v>
      </c>
      <c r="P10" s="21" t="s">
        <v>20</v>
      </c>
      <c r="Q10" s="20" t="s">
        <v>21</v>
      </c>
    </row>
    <row r="11" spans="1:17">
      <c r="A11" s="16" t="s">
        <v>22</v>
      </c>
      <c r="B11" s="18" t="s">
        <v>7</v>
      </c>
      <c r="C11" s="18" t="s">
        <v>7</v>
      </c>
      <c r="D11" s="18" t="s">
        <v>7</v>
      </c>
      <c r="E11" s="18" t="s">
        <v>7</v>
      </c>
      <c r="F11" s="18" t="s">
        <v>7</v>
      </c>
      <c r="G11" s="18" t="s">
        <v>7</v>
      </c>
      <c r="H11" s="18" t="s">
        <v>7</v>
      </c>
      <c r="I11" s="18" t="s">
        <v>7</v>
      </c>
      <c r="J11" s="18" t="s">
        <v>7</v>
      </c>
      <c r="K11" s="18" t="s">
        <v>7</v>
      </c>
      <c r="L11" s="18" t="s">
        <v>7</v>
      </c>
      <c r="M11" s="18" t="s">
        <v>7</v>
      </c>
      <c r="N11" s="18" t="s">
        <v>7</v>
      </c>
      <c r="O11" s="18" t="s">
        <v>7</v>
      </c>
      <c r="P11" s="19" t="s">
        <v>23</v>
      </c>
      <c r="Q11" s="20" t="s">
        <v>24</v>
      </c>
    </row>
    <row r="12" spans="1:17">
      <c r="A12" s="16" t="s">
        <v>25</v>
      </c>
      <c r="B12" s="18" t="s">
        <v>7</v>
      </c>
      <c r="C12" s="18" t="s">
        <v>7</v>
      </c>
      <c r="D12" s="18" t="s">
        <v>7</v>
      </c>
      <c r="E12" s="18" t="s">
        <v>7</v>
      </c>
      <c r="F12" s="18" t="s">
        <v>7</v>
      </c>
      <c r="G12" s="18" t="s">
        <v>7</v>
      </c>
      <c r="H12" s="18" t="s">
        <v>7</v>
      </c>
      <c r="I12" s="18" t="s">
        <v>7</v>
      </c>
      <c r="J12" s="18" t="s">
        <v>7</v>
      </c>
      <c r="K12" s="18" t="s">
        <v>7</v>
      </c>
      <c r="L12" s="18" t="s">
        <v>7</v>
      </c>
      <c r="M12" s="18" t="s">
        <v>7</v>
      </c>
      <c r="N12" s="18" t="s">
        <v>7</v>
      </c>
      <c r="O12" s="18" t="s">
        <v>7</v>
      </c>
      <c r="P12" s="22" t="s">
        <v>26</v>
      </c>
      <c r="Q12" s="20" t="s">
        <v>27</v>
      </c>
    </row>
    <row r="13" spans="1:17">
      <c r="A13" s="16" t="s">
        <v>28</v>
      </c>
      <c r="B13" s="18">
        <f t="shared" ref="B13:O13" si="2">B29/B9</f>
        <v>0.86855167749070106</v>
      </c>
      <c r="C13" s="18">
        <f t="shared" si="2"/>
        <v>1.109652442762177</v>
      </c>
      <c r="D13" s="18">
        <f t="shared" si="2"/>
        <v>1.2093893675386453</v>
      </c>
      <c r="E13" s="18">
        <f t="shared" si="2"/>
        <v>1.4237301988660624</v>
      </c>
      <c r="F13" s="18">
        <f t="shared" si="2"/>
        <v>1.4237301988660624</v>
      </c>
      <c r="G13" s="18">
        <f t="shared" si="2"/>
        <v>1.7220042071214119</v>
      </c>
      <c r="H13" s="18">
        <f t="shared" si="2"/>
        <v>0.39290179538184344</v>
      </c>
      <c r="I13" s="18">
        <f t="shared" si="2"/>
        <v>0.3025689226262589</v>
      </c>
      <c r="J13" s="18">
        <f t="shared" si="2"/>
        <v>0.52973167626048112</v>
      </c>
      <c r="K13" s="18">
        <f t="shared" si="2"/>
        <v>0</v>
      </c>
      <c r="L13" s="18">
        <f t="shared" si="2"/>
        <v>0</v>
      </c>
      <c r="M13" s="18">
        <f t="shared" si="2"/>
        <v>0</v>
      </c>
      <c r="N13" s="18">
        <f t="shared" si="2"/>
        <v>0</v>
      </c>
      <c r="O13" s="18">
        <f t="shared" si="2"/>
        <v>0</v>
      </c>
      <c r="P13" s="21" t="s">
        <v>29</v>
      </c>
      <c r="Q13" s="20" t="s">
        <v>30</v>
      </c>
    </row>
    <row r="14" spans="1:17">
      <c r="A14" s="20" t="s">
        <v>31</v>
      </c>
      <c r="B14" s="17">
        <f>'[1]قائمة الدخل '!B35/'[1]قائمة المركز المالي'!B18</f>
        <v>6.222942600747975E-2</v>
      </c>
      <c r="C14" s="17">
        <f>'[1]قائمة الدخل '!C35/'[1]قائمة المركز المالي'!C18</f>
        <v>8.2246953505216491E-2</v>
      </c>
      <c r="D14" s="17">
        <f>'[1]قائمة الدخل '!D35/'[1]قائمة المركز المالي'!D18</f>
        <v>1.7200355477520354E-2</v>
      </c>
      <c r="E14" s="17">
        <f>'[1]قائمة الدخل '!E35/'[1]قائمة المركز المالي'!E18</f>
        <v>5.4779335752302948E-3</v>
      </c>
      <c r="F14" s="17">
        <f>'[1]قائمة الدخل '!F35/'[1]قائمة المركز المالي'!F18</f>
        <v>5.4779335752302948E-3</v>
      </c>
      <c r="G14" s="17">
        <f>'[1]قائمة الدخل '!G35/'[1]قائمة المركز المالي'!G18</f>
        <v>-1.8830421716733537E-2</v>
      </c>
      <c r="H14" s="17">
        <f>'[1]قائمة الدخل '!H35/'[1]قائمة المركز المالي'!H18</f>
        <v>4.5486603453999443E-2</v>
      </c>
      <c r="I14" s="17">
        <f>'[1]قائمة الدخل '!I35/'[1]قائمة المركز المالي'!I18</f>
        <v>5.4581764689588308E-2</v>
      </c>
      <c r="J14" s="17">
        <f>'[1]قائمة الدخل '!J35/'[1]قائمة المركز المالي'!J18</f>
        <v>3.0574394657248517E-2</v>
      </c>
      <c r="K14" s="17">
        <f>'[1]قائمة الدخل '!K35/'[1]قائمة المركز المالي'!K18</f>
        <v>4.1452917029518595E-2</v>
      </c>
      <c r="L14" s="17">
        <f>'[1]قائمة الدخل '!L35/'[1]قائمة المركز المالي'!L18</f>
        <v>1.3296705879768578E-2</v>
      </c>
      <c r="M14" s="17">
        <f>'[1]قائمة الدخل '!M35/'[1]قائمة المركز المالي'!M18</f>
        <v>2.9319749155495522E-2</v>
      </c>
      <c r="N14" s="17">
        <f>'[1]قائمة الدخل '!N35/'[1]قائمة المركز المالي'!N18</f>
        <v>6.4463161577788287E-3</v>
      </c>
      <c r="O14" s="17">
        <f>'[1]قائمة الدخل '!O35/'[1]قائمة المركز المالي'!O18</f>
        <v>-3.3237320700148849E-2</v>
      </c>
      <c r="P14" s="19" t="s">
        <v>32</v>
      </c>
      <c r="Q14" s="20" t="s">
        <v>33</v>
      </c>
    </row>
    <row r="15" spans="1:17">
      <c r="A15" s="20" t="s">
        <v>34</v>
      </c>
      <c r="B15" s="17">
        <f>'[1]قائمة الدخل '!B35/'[1]قائمة المركز المالي'!B49</f>
        <v>0.43314113189456693</v>
      </c>
      <c r="C15" s="17">
        <f>'[1]قائمة الدخل '!C35/'[1]قائمة المركز المالي'!C49</f>
        <v>0.50878031913345534</v>
      </c>
      <c r="D15" s="17">
        <f>'[1]قائمة الدخل '!D35/'[1]قائمة المركز المالي'!D49</f>
        <v>0.1110803283447358</v>
      </c>
      <c r="E15" s="17">
        <f>'[1]قائمة الدخل '!E35/'[1]قائمة المركز المالي'!E49</f>
        <v>3.4539758960921027E-2</v>
      </c>
      <c r="F15" s="17">
        <f>'[1]قائمة الدخل '!F35/'[1]قائمة المركز المالي'!F49</f>
        <v>3.4539758960921027E-2</v>
      </c>
      <c r="G15" s="17">
        <f>'[1]قائمة الدخل '!G35/'[1]قائمة المركز المالي'!G49</f>
        <v>-0.10866423826198675</v>
      </c>
      <c r="H15" s="17">
        <f>'[1]قائمة الدخل '!H35/'[1]قائمة المركز المالي'!H49</f>
        <v>0.35214972144239837</v>
      </c>
      <c r="I15" s="17">
        <f>'[1]قائمة الدخل '!I35/'[1]قائمة المركز المالي'!I49</f>
        <v>0.35799170934281638</v>
      </c>
      <c r="J15" s="17">
        <f>'[1]قائمة الدخل '!J35/'[1]قائمة المركز المالي'!J49</f>
        <v>0.21377420790527851</v>
      </c>
      <c r="K15" s="17">
        <f>'[1]قائمة الدخل '!K35/'[1]قائمة المركز المالي'!K49</f>
        <v>0.31227164845782052</v>
      </c>
      <c r="L15" s="17">
        <f>'[1]قائمة الدخل '!L35/'[1]قائمة المركز المالي'!L49</f>
        <v>6.679037774524689E-2</v>
      </c>
      <c r="M15" s="17">
        <f>'[1]قائمة الدخل '!M35/'[1]قائمة المركز المالي'!M49</f>
        <v>7.8999605097658576E-2</v>
      </c>
      <c r="N15" s="17">
        <f>'[1]قائمة الدخل '!N35/'[1]قائمة المركز المالي'!N49</f>
        <v>2.4348759838266509E-2</v>
      </c>
      <c r="O15" s="17">
        <f>'[1]قائمة الدخل '!O35/'[1]قائمة المركز المالي'!O49</f>
        <v>-0.20209110450118542</v>
      </c>
      <c r="P15" s="19" t="s">
        <v>35</v>
      </c>
      <c r="Q15" s="20" t="s">
        <v>36</v>
      </c>
    </row>
    <row r="16" spans="1:17" ht="36" customHeight="1">
      <c r="A16" s="23" t="s">
        <v>37</v>
      </c>
      <c r="B16" s="24">
        <f>'[1]قائمة الدخل '!B10/'[1]قائمة الدخل '!B22</f>
        <v>0.158580367643264</v>
      </c>
      <c r="C16" s="24">
        <f>'[1]قائمة الدخل '!C10/'[1]قائمة الدخل '!C22</f>
        <v>0.17323288190777106</v>
      </c>
      <c r="D16" s="24">
        <f>'[1]قائمة الدخل '!D10/'[1]قائمة الدخل '!D22</f>
        <v>0.90911728723846819</v>
      </c>
      <c r="E16" s="24">
        <f>'[1]قائمة الدخل '!E10/'[1]قائمة الدخل '!E22</f>
        <v>1.084994316254464</v>
      </c>
      <c r="F16" s="24">
        <f>'[1]قائمة الدخل '!F10/'[1]قائمة الدخل '!F22</f>
        <v>1.084994316254464</v>
      </c>
      <c r="G16" s="24">
        <f>'[1]قائمة الدخل '!G10/'[1]قائمة الدخل '!G22</f>
        <v>1.9264533667174106</v>
      </c>
      <c r="H16" s="24">
        <f>'[1]قائمة الدخل '!H10/'[1]قائمة الدخل '!H22</f>
        <v>0.29352309470167526</v>
      </c>
      <c r="I16" s="24">
        <f>'[1]قائمة الدخل '!I10/'[1]قائمة الدخل '!I22</f>
        <v>0.19248033648430274</v>
      </c>
      <c r="J16" s="24">
        <f>'[1]قائمة الدخل '!J10/'[1]قائمة الدخل '!J22</f>
        <v>0.19047967555348386</v>
      </c>
      <c r="K16" s="24">
        <f>'[1]قائمة الدخل '!K10/'[1]قائمة الدخل '!K22</f>
        <v>6.1615567345149398E-2</v>
      </c>
      <c r="L16" s="24">
        <f>'[1]قائمة الدخل '!L10/'[1]قائمة الدخل '!L22</f>
        <v>0.34054872730802416</v>
      </c>
      <c r="M16" s="24">
        <f>'[1]قائمة الدخل '!M10/'[1]قائمة الدخل '!M22</f>
        <v>0.77506515710916257</v>
      </c>
      <c r="N16" s="24">
        <f>'[1]قائمة الدخل '!N10/'[1]قائمة الدخل '!N22</f>
        <v>1.332012834822683</v>
      </c>
      <c r="O16" s="24">
        <f>'[1]قائمة الدخل '!O10/'[1]قائمة الدخل '!O22</f>
        <v>2.0348068627750746</v>
      </c>
      <c r="P16" s="25" t="s">
        <v>38</v>
      </c>
      <c r="Q16" s="26" t="s">
        <v>39</v>
      </c>
    </row>
    <row r="17" spans="1:18">
      <c r="A17" s="16" t="s">
        <v>40</v>
      </c>
      <c r="B17" s="17">
        <f>'[1]قائمة الدخل '!B35/'[1]قائمة الدخل '!B22</f>
        <v>0.74665436821458897</v>
      </c>
      <c r="C17" s="17">
        <f>'[1]قائمة الدخل '!C35/'[1]قائمة الدخل '!C22</f>
        <v>0.7777746315858407</v>
      </c>
      <c r="D17" s="17">
        <f>'[1]قائمة الدخل '!D35/'[1]قائمة الدخل '!D22</f>
        <v>0.44943867629261997</v>
      </c>
      <c r="E17" s="17">
        <f>'[1]قائمة الدخل '!E35/'[1]قائمة الدخل '!E22</f>
        <v>0.1875172507791073</v>
      </c>
      <c r="F17" s="17">
        <f>'[1]قائمة الدخل '!F35/'[1]قائمة الدخل '!F22</f>
        <v>0.1875172507791073</v>
      </c>
      <c r="G17" s="17">
        <f>'[1]قائمة الدخل '!G35/'[1]قائمة الدخل '!G22</f>
        <v>-0.99743776800051498</v>
      </c>
      <c r="H17" s="17">
        <f>'[1]قائمة الدخل '!H35/'[1]قائمة الدخل '!H22</f>
        <v>0.74929475501980425</v>
      </c>
      <c r="I17" s="17">
        <f>'[1]قائمة الدخل '!I35/'[1]قائمة الدخل '!I22</f>
        <v>0.69687503096170855</v>
      </c>
      <c r="J17" s="17">
        <f>'[1]قائمة الدخل '!J35/'[1]قائمة الدخل '!J22</f>
        <v>0.62279157465309809</v>
      </c>
      <c r="K17" s="17">
        <f>'[1]قائمة الدخل '!K35/'[1]قائمة الدخل '!K22</f>
        <v>0.64941193647019602</v>
      </c>
      <c r="L17" s="17">
        <f>'[1]قائمة الدخل '!L35/'[1]قائمة الدخل '!L22</f>
        <v>0.30605173649110129</v>
      </c>
      <c r="M17" s="17">
        <f>'[1]قائمة الدخل '!M35/'[1]قائمة الدخل '!M22</f>
        <v>0.46344656588724292</v>
      </c>
      <c r="N17" s="17">
        <f>'[1]قائمة الدخل '!N35/'[1]قائمة الدخل '!N22</f>
        <v>0.23567757366983383</v>
      </c>
      <c r="O17" s="17">
        <f>'[1]قائمة الدخل '!O35/'[1]قائمة الدخل '!O22</f>
        <v>-2.5192908675026553</v>
      </c>
      <c r="P17" s="19" t="s">
        <v>41</v>
      </c>
      <c r="Q17" s="16" t="s">
        <v>42</v>
      </c>
    </row>
    <row r="18" spans="1:18">
      <c r="A18" s="16" t="s">
        <v>43</v>
      </c>
      <c r="B18" s="17">
        <f>'[1]قائمة الدخل '!B22/'[1]قائمة المركز المالي'!B18</f>
        <v>8.3344354036639035E-2</v>
      </c>
      <c r="C18" s="17">
        <f>'[1]قائمة الدخل '!C22/'[1]قائمة المركز المالي'!C18</f>
        <v>0.10574651083376088</v>
      </c>
      <c r="D18" s="17">
        <f>'[1]قائمة الدخل '!D22/'[1]قائمة المركز المالي'!D18</f>
        <v>3.8270750571367307E-2</v>
      </c>
      <c r="E18" s="17">
        <f>'[1]قائمة الدخل '!E22/'[1]قائمة المركز المالي'!E18</f>
        <v>2.9212958021036815E-2</v>
      </c>
      <c r="F18" s="17">
        <f>'[1]قائمة الدخل '!F22/'[1]قائمة المركز المالي'!F18</f>
        <v>2.9212958021036815E-2</v>
      </c>
      <c r="G18" s="17">
        <f>'[1]قائمة الدخل '!G22/'[1]قائمة المركز المالي'!G18</f>
        <v>1.8878793565719292E-2</v>
      </c>
      <c r="H18" s="17">
        <f>'[1]قائمة الدخل '!H22/'[1]قائمة المركز المالي'!H18</f>
        <v>6.0705887969010552E-2</v>
      </c>
      <c r="I18" s="17">
        <f>'[1]قائمة الدخل '!I22/'[1]قائمة المركز المالي'!I18</f>
        <v>7.8323605043308597E-2</v>
      </c>
      <c r="J18" s="17">
        <f>'[1]قائمة الدخل '!J22/'[1]قائمة المركز المالي'!J18</f>
        <v>4.9092498841653079E-2</v>
      </c>
      <c r="K18" s="17">
        <f>'[1]قائمة الدخل '!K22/'[1]قائمة المركز المالي'!K18</f>
        <v>6.3831467673401823E-2</v>
      </c>
      <c r="L18" s="17">
        <f>'[1]قائمة الدخل '!L22/'[1]قائمة المركز المالي'!L18</f>
        <v>4.3445941631359418E-2</v>
      </c>
      <c r="M18" s="17">
        <f>'[1]قائمة الدخل '!M22/'[1]قائمة المركز المالي'!M18</f>
        <v>6.3264573121530152E-2</v>
      </c>
      <c r="N18" s="17">
        <f>'[1]قائمة الدخل '!N22/'[1]قائمة المركز المالي'!N18</f>
        <v>2.7352268004972004E-2</v>
      </c>
      <c r="O18" s="17">
        <f>'[1]قائمة الدخل '!O22/'[1]قائمة المركز المالي'!O18</f>
        <v>1.3193125545323247E-2</v>
      </c>
      <c r="P18" s="19" t="s">
        <v>44</v>
      </c>
      <c r="Q18" s="16" t="s">
        <v>45</v>
      </c>
    </row>
    <row r="19" spans="1:18">
      <c r="A19" s="16" t="s">
        <v>46</v>
      </c>
      <c r="B19" s="17">
        <f>'[1]قائمة المركز المالي'!B52/'[1]قائمة المركز المالي'!B18</f>
        <v>0.14367371937972592</v>
      </c>
      <c r="C19" s="17">
        <f>'[1]قائمة المركز المالي'!C52/'[1]قائمة المركز المالي'!C18</f>
        <v>0.16166249318601295</v>
      </c>
      <c r="D19" s="17">
        <f>'[1]قائمة المركز المالي'!D52/'[1]قائمة المركز المالي'!D18</f>
        <v>0.15486161592604783</v>
      </c>
      <c r="E19" s="17">
        <f>'[1]قائمة المركز المالي'!E52/'[1]قائمة المركز المالي'!E18</f>
        <v>0.15861594706608209</v>
      </c>
      <c r="F19" s="17">
        <f>'[1]قائمة المركز المالي'!F52/'[1]قائمة المركز المالي'!F18</f>
        <v>0.15861594705970083</v>
      </c>
      <c r="G19" s="17">
        <f>'[1]قائمة المركز المالي'!G52/'[1]قائمة المركز المالي'!G18</f>
        <v>0.17331048787285791</v>
      </c>
      <c r="H19" s="17">
        <f>'[1]قائمة المركز المالي'!H52/'[1]قائمة المركز المالي'!H18</f>
        <v>0.12918298996718441</v>
      </c>
      <c r="I19" s="17">
        <f>'[1]قائمة المركز المالي'!I52/'[1]قائمة المركز المالي'!I18</f>
        <v>0.15249334091921793</v>
      </c>
      <c r="J19" s="17">
        <f>'[1]قائمة المركز المالي'!J52/'[1]قائمة المركز المالي'!J18</f>
        <v>0.14306049652042818</v>
      </c>
      <c r="K19" s="17">
        <f>'[1]قائمة المركز المالي'!K52/'[1]قائمة المركز المالي'!K18</f>
        <v>0.13279234178008101</v>
      </c>
      <c r="L19" s="17">
        <f>'[1]قائمة المركز المالي'!L52/'[1]قائمة المركز المالي'!L18</f>
        <v>0.19918013829640235</v>
      </c>
      <c r="M19" s="17">
        <f>'[1]قائمة المركز المالي'!M52/'[1]قائمة المركز المالي'!M18</f>
        <v>0.37133188318680804</v>
      </c>
      <c r="N19" s="17">
        <f>'[1]قائمة المركز المالي'!N52/'[1]قائمة المركز المالي'!N18</f>
        <v>0.26489735275311149</v>
      </c>
      <c r="O19" s="17">
        <f>'[1]قائمة المركز المالي'!O52/'[1]قائمة المركز المالي'!O18</f>
        <v>0.1646480441536553</v>
      </c>
      <c r="P19" s="19" t="s">
        <v>47</v>
      </c>
      <c r="Q19" s="20" t="s">
        <v>48</v>
      </c>
    </row>
    <row r="20" spans="1:18">
      <c r="A20" s="16" t="s">
        <v>49</v>
      </c>
      <c r="B20" s="17">
        <f>'[1]قائمة المركز المالي'!B31/'[1]قائمة المركز المالي'!B18</f>
        <v>0.76050570386993566</v>
      </c>
      <c r="C20" s="17">
        <f>'[1]قائمة المركز المالي'!C31/'[1]قائمة المركز المالي'!C18</f>
        <v>0.70593275481531825</v>
      </c>
      <c r="D20" s="17">
        <f>'[1]قائمة المركز المالي'!D31/'[1]قائمة المركز المالي'!D18</f>
        <v>0.60825867036222059</v>
      </c>
      <c r="E20" s="17">
        <f>'[1]قائمة المركز المالي'!E31/'[1]قائمة المركز المالي'!E18</f>
        <v>0.59222658165282427</v>
      </c>
      <c r="F20" s="17">
        <f>'[1]قائمة المركز المالي'!F31/'[1]قائمة المركز المالي'!F18</f>
        <v>0.5922265816592055</v>
      </c>
      <c r="G20" s="17">
        <f>'[1]قائمة المركز المالي'!G31/'[1]قائمة المركز المالي'!G18</f>
        <v>0.64154503063695667</v>
      </c>
      <c r="H20" s="17">
        <f>'[1]قائمة المركز المالي'!H31/'[1]قائمة المركز المالي'!H18</f>
        <v>0.83680611353528556</v>
      </c>
      <c r="I20" s="17">
        <f>'[1]قائمة المركز المالي'!I31/'[1]قائمة المركز المالي'!I18</f>
        <v>0.80228205328853019</v>
      </c>
      <c r="J20" s="17">
        <f>'[1]قائمة المركز المالي'!J31/'[1]قائمة المركز المالي'!J18</f>
        <v>0.79302062948737562</v>
      </c>
      <c r="K20" s="17">
        <f>'[1]قائمة المركز المالي'!K31/'[1]قائمة المركز المالي'!K18</f>
        <v>0.80486105416747389</v>
      </c>
      <c r="L20" s="17">
        <f>'[1]قائمة المركز المالي'!L31/'[1]قائمة المركز المالي'!L18</f>
        <v>0.6494336592123211</v>
      </c>
      <c r="M20" s="17">
        <f>'[1]قائمة المركز المالي'!M31/'[1]قائمة المركز المالي'!M18</f>
        <v>0.26955524077776821</v>
      </c>
      <c r="N20" s="17">
        <f>'[1]قائمة المركز المالي'!N31/'[1]قائمة المركز المالي'!N18</f>
        <v>0.23004513544091301</v>
      </c>
      <c r="O20" s="17">
        <f>'[1]قائمة المركز المالي'!O31/'[1]قائمة المركز المالي'!O18</f>
        <v>0.27836908205512295</v>
      </c>
      <c r="P20" s="19" t="s">
        <v>50</v>
      </c>
      <c r="Q20" s="20" t="s">
        <v>51</v>
      </c>
    </row>
    <row r="21" spans="1:18">
      <c r="A21" s="16" t="s">
        <v>52</v>
      </c>
      <c r="B21" s="17">
        <f>('[1]قائمة المركز المالي'!B22+'[1]قائمة المركز المالي'!B23)/'[1]قائمة المركز المالي'!B18</f>
        <v>0.71815564817241773</v>
      </c>
      <c r="C21" s="17">
        <f>('[1]قائمة المركز المالي'!C22+'[1]قائمة المركز المالي'!C23)/'[1]قائمة المركز المالي'!C18</f>
        <v>0.48053486156651487</v>
      </c>
      <c r="D21" s="17">
        <f>('[1]قائمة المركز المالي'!D22+'[1]قائمة المركز المالي'!D23)/'[1]قائمة المركز المالي'!D18</f>
        <v>0.51797984345109627</v>
      </c>
      <c r="E21" s="17">
        <f>('[1]قائمة المركز المالي'!E22+'[1]قائمة المركز المالي'!E23)/'[1]قائمة المركز المالي'!E18</f>
        <v>0.52446950164131867</v>
      </c>
      <c r="F21" s="17">
        <f>('[1]قائمة المركز المالي'!F22+'[1]قائمة المركز المالي'!F23)/'[1]قائمة المركز المالي'!F18</f>
        <v>0.52446950164131867</v>
      </c>
      <c r="G21" s="17">
        <f>('[1]قائمة المركز المالي'!G22+'[1]قائمة المركز المالي'!G23)/'[1]قائمة المركز المالي'!G18</f>
        <v>0.5814978749731774</v>
      </c>
      <c r="H21" s="17">
        <f>('[1]قائمة المركز المالي'!H22+'[1]قائمة المركز المالي'!H23)/'[1]قائمة المركز المالي'!H18</f>
        <v>0.80041775095943135</v>
      </c>
      <c r="I21" s="17">
        <f>('[1]قائمة المركز المالي'!I22+'[1]قائمة المركز المالي'!I23)/'[1]قائمة المركز المالي'!I18</f>
        <v>0.54000961525904301</v>
      </c>
      <c r="J21" s="17">
        <f>('[1]قائمة المركز المالي'!J22+'[1]قائمة المركز المالي'!J23)/'[1]قائمة المركز المالي'!J18</f>
        <v>0.67613182156251928</v>
      </c>
      <c r="K21" s="17">
        <f>('[1]قائمة المركز المالي'!K22+'[1]قائمة المركز المالي'!K23)/'[1]قائمة المركز المالي'!K18</f>
        <v>0.71006824141736968</v>
      </c>
      <c r="L21" s="17">
        <f>('[1]قائمة المركز المالي'!L22+'[1]قائمة المركز المالي'!L23)/'[1]قائمة المركز المالي'!L18</f>
        <v>0.53780067800413711</v>
      </c>
      <c r="M21" s="17">
        <f>('[1]قائمة المركز المالي'!M22+'[1]قائمة المركز المالي'!M23)/'[1]قائمة المركز المالي'!M18</f>
        <v>0.24400535662421627</v>
      </c>
      <c r="N21" s="17">
        <f>('[1]قائمة المركز المالي'!N22+'[1]قائمة المركز المالي'!N23)/'[1]قائمة المركز المالي'!N18</f>
        <v>0.19432119930735289</v>
      </c>
      <c r="O21" s="17">
        <f>('[1]قائمة المركز المالي'!O22+'[1]قائمة المركز المالي'!O23)/'[1]قائمة المركز المالي'!O18</f>
        <v>0.23714117079742278</v>
      </c>
      <c r="P21" s="19" t="s">
        <v>53</v>
      </c>
      <c r="Q21" s="16" t="s">
        <v>54</v>
      </c>
    </row>
    <row r="22" spans="1:18">
      <c r="A22" s="27" t="s">
        <v>55</v>
      </c>
      <c r="B22" s="28">
        <f>'[1]قائمة المركز المالي'!B18/'[1]قائمة المركز المالي'!B31</f>
        <v>1.3149145297811251</v>
      </c>
      <c r="C22" s="28">
        <f>'[1]قائمة المركز المالي'!C18/'[1]قائمة المركز المالي'!C31</f>
        <v>1.4165655201274998</v>
      </c>
      <c r="D22" s="28">
        <f>'[1]قائمة المركز المالي'!D18/'[1]قائمة المركز المالي'!D31</f>
        <v>1.6440373951504805</v>
      </c>
      <c r="E22" s="28">
        <f>'[1]قائمة المركز المالي'!E18/'[1]قائمة المركز المالي'!E31</f>
        <v>1.6885429174913684</v>
      </c>
      <c r="F22" s="28">
        <f>'[1]قائمة المركز المالي'!F18/'[1]قائمة المركز المالي'!F31</f>
        <v>1.6885429174731743</v>
      </c>
      <c r="G22" s="28">
        <f>'[1]قائمة المركز المالي'!G18/'[1]قائمة المركز المالي'!G31</f>
        <v>1.558737036755085</v>
      </c>
      <c r="H22" s="28">
        <f>'[1]قائمة المركز المالي'!H18/'[1]قائمة المركز المالي'!H31</f>
        <v>1.1950199500518266</v>
      </c>
      <c r="I22" s="28">
        <f>'[1]قائمة المركز المالي'!I18/'[1]قائمة المركز المالي'!I31</f>
        <v>1.2464444342248837</v>
      </c>
      <c r="J22" s="28">
        <f>'[1]قائمة المركز المالي'!J18/'[1]قائمة المركز المالي'!J31</f>
        <v>1.2610012436201312</v>
      </c>
      <c r="K22" s="28">
        <f>'[1]قائمة المركز المالي'!K18/'[1]قائمة المركز المالي'!K31</f>
        <v>1.2424504761686754</v>
      </c>
      <c r="L22" s="28">
        <f>'[1]قائمة المركز المالي'!L18/'[1]قائمة المركز المالي'!L31</f>
        <v>1.5398031589752685</v>
      </c>
      <c r="M22" s="28">
        <f>'[1]قائمة المركز المالي'!M18/'[1]قائمة المركز المالي'!M31</f>
        <v>3.7098147196642293</v>
      </c>
      <c r="N22" s="28">
        <f>'[1]قائمة المركز المالي'!N18/'[1]قائمة المركز المالي'!N31</f>
        <v>4.3469730324154128</v>
      </c>
      <c r="O22" s="28">
        <f>'[1]قائمة المركز المالي'!O18/'[1]قائمة المركز المالي'!O31</f>
        <v>3.5923529747530614</v>
      </c>
      <c r="P22" s="29" t="s">
        <v>56</v>
      </c>
      <c r="Q22" s="30" t="s">
        <v>57</v>
      </c>
    </row>
    <row r="23" spans="1:18">
      <c r="A23" s="31"/>
      <c r="B23" s="31"/>
      <c r="C23" s="31"/>
      <c r="D23" s="31"/>
      <c r="E23" s="31"/>
      <c r="F23" s="31"/>
      <c r="G23" s="31"/>
      <c r="H23" s="32"/>
      <c r="I23" s="31"/>
      <c r="J23" s="31"/>
      <c r="K23" s="31"/>
      <c r="L23" s="33"/>
      <c r="M23" s="33"/>
      <c r="N23" s="33"/>
      <c r="O23" s="33"/>
      <c r="P23" s="33"/>
      <c r="Q23" s="34"/>
    </row>
    <row r="24" spans="1:18" ht="19.5" customHeight="1">
      <c r="A24" s="35" t="s">
        <v>58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3"/>
      <c r="P24" s="33"/>
      <c r="Q24" s="34"/>
    </row>
    <row r="25" spans="1:18" ht="19.5" customHeight="1">
      <c r="A25" s="36" t="s">
        <v>59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7" spans="1:18">
      <c r="A27" s="2" t="s">
        <v>60</v>
      </c>
      <c r="B27" s="37">
        <v>90000000</v>
      </c>
      <c r="C27" s="37">
        <v>80000000</v>
      </c>
      <c r="D27" s="37">
        <v>60000000</v>
      </c>
      <c r="E27" s="37">
        <v>52500000</v>
      </c>
      <c r="F27" s="38">
        <f>'[1]قائمة المركز المالي'!F41/'نسب مالية'!F30</f>
        <v>52500000</v>
      </c>
      <c r="G27" s="38">
        <f>'[1]قائمة المركز المالي'!G41/'نسب مالية'!G30</f>
        <v>50000000</v>
      </c>
      <c r="H27" s="39">
        <v>50000000</v>
      </c>
      <c r="I27" s="38">
        <v>50000000</v>
      </c>
      <c r="J27" s="38">
        <f>'[1]قائمة المركز المالي'!J41/'نسب مالية'!J30</f>
        <v>50000000</v>
      </c>
      <c r="K27" s="38">
        <f>'[1]قائمة المركز المالي'!K41/'نسب مالية'!K30</f>
        <v>50000000</v>
      </c>
      <c r="L27" s="38">
        <f>'[1]قائمة المركز المالي'!L41/'نسب مالية'!L30</f>
        <v>50000000</v>
      </c>
      <c r="M27" s="38">
        <f>'[1]قائمة المركز المالي'!M41/'نسب مالية'!M30</f>
        <v>49916663.009999998</v>
      </c>
      <c r="N27" s="38">
        <f>'[1]قائمة المركز المالي'!N41/'نسب مالية'!N30</f>
        <v>4981566.8499999996</v>
      </c>
      <c r="O27" s="38">
        <f>'[1]قائمة المركز المالي'!O41/'نسب مالية'!O30</f>
        <v>2501735.5</v>
      </c>
      <c r="P27" s="38"/>
    </row>
    <row r="28" spans="1:18">
      <c r="A28" s="2" t="s">
        <v>61</v>
      </c>
      <c r="B28" s="37">
        <v>2751470</v>
      </c>
      <c r="C28" s="37">
        <v>1808279</v>
      </c>
      <c r="D28" s="37">
        <v>3477707</v>
      </c>
      <c r="E28" s="37">
        <v>1968581</v>
      </c>
      <c r="F28" s="40">
        <v>1968581</v>
      </c>
      <c r="G28" s="40">
        <v>2488469</v>
      </c>
      <c r="H28" s="41">
        <v>1707207</v>
      </c>
      <c r="I28" s="38">
        <v>393700</v>
      </c>
      <c r="J28" s="38">
        <v>965149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/>
    </row>
    <row r="29" spans="1:18">
      <c r="A29" s="2" t="s">
        <v>62</v>
      </c>
      <c r="B29" s="37">
        <v>1108.25</v>
      </c>
      <c r="C29" s="42">
        <v>886.22</v>
      </c>
      <c r="D29" s="37">
        <v>576.69000000000005</v>
      </c>
      <c r="E29" s="37">
        <v>674</v>
      </c>
      <c r="F29" s="2">
        <v>674</v>
      </c>
      <c r="G29" s="2">
        <v>809.38</v>
      </c>
      <c r="H29" s="3">
        <v>189.79</v>
      </c>
      <c r="I29" s="43">
        <v>92.74</v>
      </c>
      <c r="J29" s="43">
        <v>104.25</v>
      </c>
      <c r="K29" s="38">
        <v>0</v>
      </c>
      <c r="L29" s="38">
        <v>0</v>
      </c>
      <c r="M29" s="38">
        <v>0</v>
      </c>
      <c r="N29" s="38">
        <v>0</v>
      </c>
      <c r="O29" s="44">
        <v>0</v>
      </c>
      <c r="P29" s="44"/>
    </row>
    <row r="30" spans="1:18">
      <c r="A30" s="2" t="s">
        <v>63</v>
      </c>
      <c r="B30" s="37">
        <v>100</v>
      </c>
      <c r="C30" s="37">
        <v>100</v>
      </c>
      <c r="D30" s="2">
        <v>100</v>
      </c>
      <c r="E30" s="2">
        <v>100</v>
      </c>
      <c r="F30" s="2">
        <v>100</v>
      </c>
      <c r="G30" s="2">
        <v>100</v>
      </c>
      <c r="H30" s="3">
        <v>100</v>
      </c>
      <c r="I30" s="2">
        <v>100</v>
      </c>
      <c r="J30" s="2">
        <v>100</v>
      </c>
      <c r="K30" s="45">
        <v>100</v>
      </c>
      <c r="L30" s="2">
        <v>100</v>
      </c>
      <c r="M30" s="2">
        <v>100</v>
      </c>
      <c r="N30" s="2">
        <v>1000</v>
      </c>
      <c r="O30" s="2">
        <v>1000</v>
      </c>
      <c r="P30" s="2"/>
    </row>
    <row r="31" spans="1:18">
      <c r="B31" s="37"/>
    </row>
    <row r="32" spans="1:18">
      <c r="C32" s="46"/>
      <c r="D32" s="46"/>
      <c r="E32" s="46"/>
      <c r="F32" s="46"/>
      <c r="G32" s="46"/>
      <c r="H32" s="47"/>
      <c r="I32" s="46"/>
      <c r="J32" s="46"/>
      <c r="K32" s="46"/>
    </row>
    <row r="34" spans="3:3">
      <c r="C34" s="48"/>
    </row>
  </sheetData>
  <mergeCells count="3">
    <mergeCell ref="B3:E3"/>
    <mergeCell ref="A24:N24"/>
    <mergeCell ref="A25:R25"/>
  </mergeCells>
  <pageMargins left="0.15748031496062992" right="0.28999999999999998" top="0.17" bottom="0.37" header="0.18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نسب مالية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etahleh</dc:creator>
  <cp:lastModifiedBy>etahleh</cp:lastModifiedBy>
  <dcterms:created xsi:type="dcterms:W3CDTF">2022-12-01T10:58:25Z</dcterms:created>
  <dcterms:modified xsi:type="dcterms:W3CDTF">2022-12-01T10:58:35Z</dcterms:modified>
</cp:coreProperties>
</file>