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دليل الشركات 2020 نهائي\insurance\"/>
    </mc:Choice>
  </mc:AlternateContent>
  <bookViews>
    <workbookView xWindow="0" yWindow="0" windowWidth="24000" windowHeight="9735"/>
  </bookViews>
  <sheets>
    <sheet name="تدفقات نقدي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F12" i="1"/>
  <c r="E12" i="1"/>
  <c r="M10" i="1"/>
  <c r="M12" i="1" s="1"/>
  <c r="L10" i="1"/>
  <c r="K10" i="1"/>
  <c r="J10" i="1"/>
  <c r="J12" i="1" s="1"/>
  <c r="I10" i="1"/>
  <c r="I12" i="1" s="1"/>
  <c r="H10" i="1"/>
  <c r="H12" i="1" s="1"/>
  <c r="G10" i="1"/>
  <c r="G12" i="1" s="1"/>
  <c r="F10" i="1"/>
  <c r="E10" i="1"/>
  <c r="D10" i="1"/>
  <c r="D12" i="1" s="1"/>
  <c r="C10" i="1"/>
  <c r="C12" i="1" s="1"/>
  <c r="B10" i="1"/>
  <c r="B12" i="1" s="1"/>
  <c r="N8" i="1"/>
  <c r="M8" i="1"/>
  <c r="O7" i="1"/>
  <c r="N7" i="1"/>
  <c r="M7" i="1"/>
  <c r="O6" i="1"/>
  <c r="O10" i="1" s="1"/>
  <c r="O12" i="1" s="1"/>
  <c r="N6" i="1"/>
  <c r="N10" i="1" s="1"/>
  <c r="N12" i="1" s="1"/>
</calcChain>
</file>

<file path=xl/sharedStrings.xml><?xml version="1.0" encoding="utf-8"?>
<sst xmlns="http://schemas.openxmlformats.org/spreadsheetml/2006/main" count="33" uniqueCount="20">
  <si>
    <t>شركة العقيلة للتأمين التكافلي</t>
  </si>
  <si>
    <t xml:space="preserve">قائمة التدفقات النقدية </t>
  </si>
  <si>
    <t>Statement of Cash Flows</t>
  </si>
  <si>
    <t>البيان</t>
  </si>
  <si>
    <t>عن الفترة من 28/12/2006 ولغاية 31/12/2007</t>
  </si>
  <si>
    <t xml:space="preserve">صافي التدفقات الناتجة عن (المستخدمة في)النشاطات التشغيلية </t>
  </si>
  <si>
    <t>Net Cash Flow from (used in ) Operating Activities</t>
  </si>
  <si>
    <t xml:space="preserve">صافي التدفقات الناتجة عن (المستخدمة في) النشاطات الإستثمارية </t>
  </si>
  <si>
    <t>Net Cash Flow from (used in ) Investing Activities</t>
  </si>
  <si>
    <t xml:space="preserve">صافي التدفقات الناتجة عن (المستخدمة في) النشاطات التمويلية </t>
  </si>
  <si>
    <t>-</t>
  </si>
  <si>
    <t>Net Cash Flow from (used in ) Financing Activities</t>
  </si>
  <si>
    <t>(أرباح) / خسائر أسعار صرف النقد وما في حكمه</t>
  </si>
  <si>
    <t xml:space="preserve">Effect of exchange rate changes on Cash and cash equivalents </t>
  </si>
  <si>
    <t xml:space="preserve">صافي النقص الزيادة في النقد وما في حكمه </t>
  </si>
  <si>
    <t xml:space="preserve">Increase (Decrease) in Cash and Cash Equivalents </t>
  </si>
  <si>
    <t>النقد وما في حكمه في 1 كانون الثاني</t>
  </si>
  <si>
    <t>Cash and Cash Equivalents at the Beginning of the year</t>
  </si>
  <si>
    <t xml:space="preserve">النقد وما في حكمه في 31 كانون الأول </t>
  </si>
  <si>
    <t>Cash and cash equivalents atend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</si>
</sst>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u val="singleAccounting"/>
      <sz val="13"/>
      <color theme="1"/>
      <name val="Arabic Transparent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43" fontId="4" fillId="0" borderId="3" xfId="1" applyFont="1" applyFill="1" applyBorder="1"/>
    <xf numFmtId="164" fontId="4" fillId="0" borderId="2" xfId="1" applyNumberFormat="1" applyFont="1" applyFill="1" applyBorder="1"/>
    <xf numFmtId="43" fontId="4" fillId="0" borderId="2" xfId="1" applyFont="1" applyFill="1" applyBorder="1"/>
    <xf numFmtId="41" fontId="4" fillId="0" borderId="2" xfId="2" applyFont="1" applyFill="1" applyBorder="1" applyAlignment="1"/>
    <xf numFmtId="165" fontId="4" fillId="0" borderId="2" xfId="0" applyNumberFormat="1" applyFont="1" applyFill="1" applyBorder="1"/>
    <xf numFmtId="0" fontId="4" fillId="0" borderId="2" xfId="0" applyFont="1" applyFill="1" applyBorder="1" applyAlignment="1">
      <alignment horizontal="left" vertical="center"/>
    </xf>
    <xf numFmtId="41" fontId="4" fillId="0" borderId="2" xfId="2" applyFont="1" applyFill="1" applyBorder="1" applyAlignment="1">
      <alignment horizontal="right"/>
    </xf>
    <xf numFmtId="0" fontId="4" fillId="0" borderId="2" xfId="0" applyFont="1" applyFill="1" applyBorder="1" applyAlignment="1">
      <alignment horizontal="right" readingOrder="2"/>
    </xf>
    <xf numFmtId="43" fontId="7" fillId="0" borderId="2" xfId="1" applyFont="1" applyFill="1" applyBorder="1" applyAlignment="1">
      <alignment horizontal="right" readingOrder="2"/>
    </xf>
    <xf numFmtId="41" fontId="7" fillId="0" borderId="2" xfId="2" applyFont="1" applyFill="1" applyBorder="1" applyAlignment="1"/>
    <xf numFmtId="41" fontId="7" fillId="0" borderId="4" xfId="2" applyFont="1" applyFill="1" applyBorder="1" applyAlignment="1"/>
    <xf numFmtId="41" fontId="7" fillId="0" borderId="2" xfId="2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center"/>
    </xf>
    <xf numFmtId="0" fontId="6" fillId="3" borderId="2" xfId="0" applyFont="1" applyFill="1" applyBorder="1"/>
    <xf numFmtId="41" fontId="6" fillId="3" borderId="2" xfId="0" applyNumberFormat="1" applyFont="1" applyFill="1" applyBorder="1"/>
    <xf numFmtId="0" fontId="6" fillId="3" borderId="2" xfId="0" applyFont="1" applyFill="1" applyBorder="1" applyAlignment="1">
      <alignment horizontal="left" vertical="center" wrapText="1"/>
    </xf>
    <xf numFmtId="41" fontId="4" fillId="0" borderId="0" xfId="0" applyNumberFormat="1" applyFont="1" applyFill="1"/>
    <xf numFmtId="0" fontId="6" fillId="3" borderId="5" xfId="0" applyFont="1" applyFill="1" applyBorder="1"/>
    <xf numFmtId="41" fontId="6" fillId="3" borderId="4" xfId="0" applyNumberFormat="1" applyFont="1" applyFill="1" applyBorder="1"/>
    <xf numFmtId="41" fontId="6" fillId="3" borderId="2" xfId="2" applyFont="1" applyFill="1" applyBorder="1" applyAlignment="1"/>
    <xf numFmtId="41" fontId="6" fillId="3" borderId="5" xfId="2" applyFont="1" applyFill="1" applyBorder="1" applyAlignment="1"/>
    <xf numFmtId="41" fontId="4" fillId="0" borderId="0" xfId="2" applyFont="1" applyFill="1" applyAlignment="1"/>
    <xf numFmtId="0" fontId="4" fillId="0" borderId="0" xfId="0" applyFont="1" applyFill="1" applyAlignment="1"/>
    <xf numFmtId="43" fontId="4" fillId="0" borderId="2" xfId="1" applyFont="1" applyFill="1" applyBorder="1" applyAlignment="1">
      <alignment horizontal="right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rightToLeft="1" tabSelected="1" workbookViewId="0">
      <selection activeCell="B22" sqref="B22"/>
    </sheetView>
  </sheetViews>
  <sheetFormatPr defaultColWidth="9.140625" defaultRowHeight="16.5" x14ac:dyDescent="0.25"/>
  <cols>
    <col min="1" max="1" width="54.140625" style="5" bestFit="1" customWidth="1"/>
    <col min="2" max="2" width="54.140625" style="5" customWidth="1"/>
    <col min="3" max="3" width="20.5703125" style="5" customWidth="1"/>
    <col min="4" max="4" width="21.28515625" style="5" customWidth="1"/>
    <col min="5" max="5" width="16.7109375" style="5" customWidth="1"/>
    <col min="6" max="6" width="17.85546875" style="13" customWidth="1"/>
    <col min="7" max="7" width="18" style="5" bestFit="1" customWidth="1"/>
    <col min="8" max="8" width="19.5703125" style="5" customWidth="1"/>
    <col min="9" max="12" width="17" style="5" bestFit="1" customWidth="1"/>
    <col min="13" max="13" width="16.140625" style="5" bestFit="1" customWidth="1"/>
    <col min="14" max="14" width="19.140625" style="5" bestFit="1" customWidth="1"/>
    <col min="15" max="15" width="25.85546875" style="5" bestFit="1" customWidth="1"/>
    <col min="16" max="16" width="73.7109375" style="5" customWidth="1"/>
    <col min="17" max="17" width="13.7109375" style="5" bestFit="1" customWidth="1"/>
    <col min="18" max="16384" width="9.140625" style="5"/>
  </cols>
  <sheetData>
    <row r="1" spans="1:17" ht="18" x14ac:dyDescent="0.25">
      <c r="A1" s="1" t="s">
        <v>0</v>
      </c>
      <c r="B1" s="1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4"/>
    </row>
    <row r="2" spans="1:17" ht="18" x14ac:dyDescent="0.25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8" t="s">
        <v>2</v>
      </c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4"/>
    </row>
    <row r="4" spans="1:17" ht="36.75" customHeight="1" x14ac:dyDescent="0.25">
      <c r="A4" s="10" t="s">
        <v>3</v>
      </c>
      <c r="B4" s="11">
        <v>2020</v>
      </c>
      <c r="C4" s="11">
        <v>2019</v>
      </c>
      <c r="D4" s="11">
        <v>2018</v>
      </c>
      <c r="E4" s="11">
        <v>2017</v>
      </c>
      <c r="F4" s="11">
        <v>2016</v>
      </c>
      <c r="G4" s="11">
        <v>2015</v>
      </c>
      <c r="H4" s="11">
        <v>2014</v>
      </c>
      <c r="I4" s="11">
        <v>2013</v>
      </c>
      <c r="J4" s="11">
        <v>2012</v>
      </c>
      <c r="K4" s="11">
        <v>2011</v>
      </c>
      <c r="L4" s="11">
        <v>2010</v>
      </c>
      <c r="M4" s="11">
        <v>2009</v>
      </c>
      <c r="N4" s="11">
        <v>2008</v>
      </c>
      <c r="O4" s="11" t="s">
        <v>4</v>
      </c>
      <c r="P4" s="12" t="s">
        <v>2</v>
      </c>
    </row>
    <row r="5" spans="1:17" ht="17.25" customHeight="1" x14ac:dyDescent="0.25">
      <c r="P5" s="14"/>
    </row>
    <row r="6" spans="1:17" x14ac:dyDescent="0.25">
      <c r="A6" s="15" t="s">
        <v>5</v>
      </c>
      <c r="B6" s="16">
        <v>5970657706</v>
      </c>
      <c r="C6" s="17">
        <v>-122333742</v>
      </c>
      <c r="D6" s="18">
        <v>105389131</v>
      </c>
      <c r="E6" s="19">
        <v>-418093561</v>
      </c>
      <c r="F6" s="19">
        <v>107106050</v>
      </c>
      <c r="G6" s="19">
        <v>47156230</v>
      </c>
      <c r="H6" s="19">
        <v>86705739</v>
      </c>
      <c r="I6" s="19">
        <v>223595438</v>
      </c>
      <c r="J6" s="19">
        <v>142309203</v>
      </c>
      <c r="K6" s="20">
        <v>279643077</v>
      </c>
      <c r="L6" s="19">
        <v>300238046</v>
      </c>
      <c r="M6" s="19">
        <v>273787177</v>
      </c>
      <c r="N6" s="19">
        <f>-11778850</f>
        <v>-11778850</v>
      </c>
      <c r="O6" s="19">
        <f>-10241520</f>
        <v>-10241520</v>
      </c>
      <c r="P6" s="21" t="s">
        <v>6</v>
      </c>
    </row>
    <row r="7" spans="1:17" x14ac:dyDescent="0.25">
      <c r="A7" s="15" t="s">
        <v>7</v>
      </c>
      <c r="B7" s="18">
        <v>-3170423710</v>
      </c>
      <c r="C7" s="15">
        <v>1820465070</v>
      </c>
      <c r="D7" s="18">
        <v>378962345</v>
      </c>
      <c r="E7" s="19">
        <v>363599505</v>
      </c>
      <c r="F7" s="19">
        <v>-105428079</v>
      </c>
      <c r="G7" s="19">
        <v>-186632911</v>
      </c>
      <c r="H7" s="19">
        <v>-64669989</v>
      </c>
      <c r="I7" s="19">
        <v>-187750799</v>
      </c>
      <c r="J7" s="19">
        <v>-120379220</v>
      </c>
      <c r="K7" s="19">
        <v>-147379793</v>
      </c>
      <c r="L7" s="19">
        <v>-779846250</v>
      </c>
      <c r="M7" s="19">
        <f>-77322553</f>
        <v>-77322553</v>
      </c>
      <c r="N7" s="19">
        <f>-1526566405</f>
        <v>-1526566405</v>
      </c>
      <c r="O7" s="19">
        <f>-15482415</f>
        <v>-15482415</v>
      </c>
      <c r="P7" s="21" t="s">
        <v>8</v>
      </c>
    </row>
    <row r="8" spans="1:17" x14ac:dyDescent="0.25">
      <c r="A8" s="15" t="s">
        <v>9</v>
      </c>
      <c r="B8" s="18">
        <v>-81300300</v>
      </c>
      <c r="C8" s="15">
        <v>-37147242</v>
      </c>
      <c r="D8" s="18">
        <v>-12171011</v>
      </c>
      <c r="E8" s="22" t="s">
        <v>10</v>
      </c>
      <c r="F8" s="22">
        <v>-94772800</v>
      </c>
      <c r="G8" s="22" t="s">
        <v>10</v>
      </c>
      <c r="H8" s="22" t="s">
        <v>10</v>
      </c>
      <c r="I8" s="22" t="s">
        <v>10</v>
      </c>
      <c r="J8" s="22" t="s">
        <v>10</v>
      </c>
      <c r="K8" s="19">
        <v>-104631353</v>
      </c>
      <c r="L8" s="19">
        <v>0</v>
      </c>
      <c r="M8" s="19">
        <f>-21576352</f>
        <v>-21576352</v>
      </c>
      <c r="N8" s="19">
        <f>-29647693</f>
        <v>-29647693</v>
      </c>
      <c r="O8" s="19">
        <v>2051249440</v>
      </c>
      <c r="P8" s="21" t="s">
        <v>11</v>
      </c>
    </row>
    <row r="9" spans="1:17" ht="18.75" x14ac:dyDescent="0.4">
      <c r="A9" s="23" t="s">
        <v>12</v>
      </c>
      <c r="B9" s="24">
        <v>-2669319640</v>
      </c>
      <c r="C9" s="24">
        <v>103651</v>
      </c>
      <c r="D9" s="24">
        <v>3068259</v>
      </c>
      <c r="E9" s="25">
        <v>44461733</v>
      </c>
      <c r="F9" s="26">
        <v>25807955</v>
      </c>
      <c r="G9" s="26">
        <v>23129212</v>
      </c>
      <c r="H9" s="26">
        <v>12579372</v>
      </c>
      <c r="I9" s="27" t="s">
        <v>10</v>
      </c>
      <c r="J9" s="27" t="s">
        <v>10</v>
      </c>
      <c r="K9" s="27" t="s">
        <v>10</v>
      </c>
      <c r="L9" s="27" t="s">
        <v>10</v>
      </c>
      <c r="M9" s="27" t="s">
        <v>10</v>
      </c>
      <c r="N9" s="27" t="s">
        <v>10</v>
      </c>
      <c r="O9" s="27" t="s">
        <v>10</v>
      </c>
      <c r="P9" s="28" t="s">
        <v>13</v>
      </c>
    </row>
    <row r="10" spans="1:17" x14ac:dyDescent="0.25">
      <c r="A10" s="29" t="s">
        <v>14</v>
      </c>
      <c r="B10" s="30">
        <f>SUM(B6:B9)</f>
        <v>49614056</v>
      </c>
      <c r="C10" s="30">
        <f>SUM(C6:C9)</f>
        <v>1661087737</v>
      </c>
      <c r="D10" s="30">
        <f>SUM(D6:D9)</f>
        <v>475248724</v>
      </c>
      <c r="E10" s="30">
        <f>SUM(E6:E9)</f>
        <v>-10032323</v>
      </c>
      <c r="F10" s="30">
        <f>SUM(F6:F9)</f>
        <v>-67286874</v>
      </c>
      <c r="G10" s="30">
        <f t="shared" ref="G10:O10" si="0">SUM(G6:G9)</f>
        <v>-116347469</v>
      </c>
      <c r="H10" s="30">
        <f t="shared" si="0"/>
        <v>34615122</v>
      </c>
      <c r="I10" s="30">
        <f t="shared" si="0"/>
        <v>35844639</v>
      </c>
      <c r="J10" s="30">
        <f t="shared" si="0"/>
        <v>21929983</v>
      </c>
      <c r="K10" s="30">
        <f t="shared" si="0"/>
        <v>27631931</v>
      </c>
      <c r="L10" s="30">
        <f t="shared" si="0"/>
        <v>-479608204</v>
      </c>
      <c r="M10" s="30">
        <f t="shared" si="0"/>
        <v>174888272</v>
      </c>
      <c r="N10" s="30">
        <f t="shared" si="0"/>
        <v>-1567992948</v>
      </c>
      <c r="O10" s="30">
        <f t="shared" si="0"/>
        <v>2025525505</v>
      </c>
      <c r="P10" s="31" t="s">
        <v>15</v>
      </c>
      <c r="Q10" s="32"/>
    </row>
    <row r="11" spans="1:17" ht="18.75" x14ac:dyDescent="0.4">
      <c r="A11" s="15" t="s">
        <v>16</v>
      </c>
      <c r="B11" s="26">
        <v>2224090214</v>
      </c>
      <c r="C11" s="26">
        <v>563002477</v>
      </c>
      <c r="D11" s="26">
        <v>87753753</v>
      </c>
      <c r="E11" s="26">
        <v>97786076</v>
      </c>
      <c r="F11" s="19">
        <v>165072950</v>
      </c>
      <c r="G11" s="19">
        <v>281420419</v>
      </c>
      <c r="H11" s="19">
        <v>246805297</v>
      </c>
      <c r="I11" s="19">
        <v>210960658</v>
      </c>
      <c r="J11" s="19">
        <v>189030675</v>
      </c>
      <c r="K11" s="20">
        <v>161398744</v>
      </c>
      <c r="L11" s="19">
        <v>632420829</v>
      </c>
      <c r="M11" s="19">
        <v>457532557</v>
      </c>
      <c r="N11" s="19">
        <v>2025525505</v>
      </c>
      <c r="O11" s="22" t="s">
        <v>10</v>
      </c>
      <c r="P11" s="21" t="s">
        <v>17</v>
      </c>
    </row>
    <row r="12" spans="1:17" x14ac:dyDescent="0.25">
      <c r="A12" s="33" t="s">
        <v>18</v>
      </c>
      <c r="B12" s="34">
        <f t="shared" ref="B12:O12" si="1">SUM(B10:B11)</f>
        <v>2273704270</v>
      </c>
      <c r="C12" s="34">
        <f t="shared" si="1"/>
        <v>2224090214</v>
      </c>
      <c r="D12" s="34">
        <f t="shared" si="1"/>
        <v>563002477</v>
      </c>
      <c r="E12" s="34">
        <f t="shared" si="1"/>
        <v>87753753</v>
      </c>
      <c r="F12" s="34">
        <f t="shared" si="1"/>
        <v>97786076</v>
      </c>
      <c r="G12" s="34">
        <f t="shared" si="1"/>
        <v>165072950</v>
      </c>
      <c r="H12" s="34">
        <f t="shared" si="1"/>
        <v>281420419</v>
      </c>
      <c r="I12" s="34">
        <f t="shared" si="1"/>
        <v>246805297</v>
      </c>
      <c r="J12" s="34">
        <f t="shared" si="1"/>
        <v>210960658</v>
      </c>
      <c r="K12" s="35">
        <f t="shared" si="1"/>
        <v>189030675</v>
      </c>
      <c r="L12" s="36">
        <f t="shared" si="1"/>
        <v>152812625</v>
      </c>
      <c r="M12" s="36">
        <f t="shared" si="1"/>
        <v>632420829</v>
      </c>
      <c r="N12" s="36">
        <f t="shared" si="1"/>
        <v>457532557</v>
      </c>
      <c r="O12" s="36">
        <f t="shared" si="1"/>
        <v>2025525505</v>
      </c>
      <c r="P12" s="12" t="s">
        <v>19</v>
      </c>
    </row>
    <row r="13" spans="1:17" x14ac:dyDescent="0.25">
      <c r="M13" s="37"/>
      <c r="N13" s="37"/>
    </row>
    <row r="14" spans="1:17" x14ac:dyDescent="0.25">
      <c r="M14" s="38"/>
      <c r="N14" s="38"/>
    </row>
    <row r="15" spans="1:17" x14ac:dyDescent="0.25">
      <c r="M15" s="38"/>
      <c r="N15" s="38"/>
    </row>
    <row r="16" spans="1:17" x14ac:dyDescent="0.25">
      <c r="M16" s="38"/>
      <c r="N16" s="38"/>
    </row>
    <row r="32" spans="2:2" x14ac:dyDescent="0.25">
      <c r="B32" s="39"/>
    </row>
    <row r="33" spans="2:2" x14ac:dyDescent="0.25">
      <c r="B33" s="39"/>
    </row>
    <row r="34" spans="2:2" x14ac:dyDescent="0.25">
      <c r="B34" s="39"/>
    </row>
    <row r="35" spans="2:2" x14ac:dyDescent="0.25">
      <c r="B35" s="39"/>
    </row>
    <row r="36" spans="2:2" x14ac:dyDescent="0.25">
      <c r="B36" s="39"/>
    </row>
    <row r="41" spans="2:2" x14ac:dyDescent="0.25">
      <c r="B41" s="39"/>
    </row>
    <row r="42" spans="2:2" x14ac:dyDescent="0.25">
      <c r="B42" s="39"/>
    </row>
    <row r="43" spans="2:2" x14ac:dyDescent="0.25">
      <c r="B43" s="39"/>
    </row>
    <row r="44" spans="2:2" x14ac:dyDescent="0.25">
      <c r="B44" s="39"/>
    </row>
    <row r="45" spans="2:2" x14ac:dyDescent="0.25">
      <c r="B45" s="39"/>
    </row>
  </sheetData>
  <pageMargins left="0.70866141732283472" right="0.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 نقدية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2022-01-06T12:19:08Z</dcterms:created>
  <dcterms:modified xsi:type="dcterms:W3CDTF">2022-01-06T12:19:52Z</dcterms:modified>
</cp:coreProperties>
</file>